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justi\OneDrive\SLS PRINTER\"/>
    </mc:Choice>
  </mc:AlternateContent>
  <bookViews>
    <workbookView xWindow="0" yWindow="0" windowWidth="12000" windowHeight="7320" firstSheet="1" activeTab="1"/>
  </bookViews>
  <sheets>
    <sheet name="DIY VULCAN " sheetId="1" r:id="rId1"/>
    <sheet name="Osetra" sheetId="3" r:id="rId2"/>
    <sheet name="Orseta" sheetId="2" r:id="rId3"/>
  </sheets>
  <definedNames>
    <definedName name="_xlnm._FilterDatabase" localSheetId="1" hidden="1">Osetra!$E$4:$O$54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R6" i="3" l="1"/>
  <c r="R7" i="3"/>
  <c r="R8" i="3"/>
  <c r="R9" i="3"/>
  <c r="R10" i="3"/>
  <c r="R11" i="3"/>
  <c r="R12" i="3"/>
  <c r="R13" i="3"/>
  <c r="R14" i="3"/>
  <c r="R15" i="3"/>
  <c r="R16" i="3"/>
  <c r="R17" i="3"/>
  <c r="R18" i="3"/>
  <c r="R19" i="3"/>
  <c r="R20" i="3"/>
  <c r="R21" i="3"/>
  <c r="R22" i="3"/>
  <c r="R23" i="3"/>
  <c r="R24" i="3"/>
  <c r="R25" i="3"/>
  <c r="R26" i="3"/>
  <c r="R27" i="3"/>
  <c r="R28" i="3"/>
  <c r="R29" i="3"/>
  <c r="R30" i="3"/>
  <c r="R31" i="3"/>
  <c r="R32" i="3"/>
  <c r="R33" i="3"/>
  <c r="R34" i="3"/>
  <c r="R35" i="3"/>
  <c r="R36" i="3"/>
  <c r="R37" i="3"/>
  <c r="R38" i="3"/>
  <c r="R39" i="3"/>
  <c r="R40" i="3"/>
  <c r="R41" i="3"/>
  <c r="R42" i="3"/>
  <c r="R43" i="3"/>
  <c r="R44" i="3"/>
  <c r="R45" i="3"/>
  <c r="R46" i="3"/>
  <c r="R47" i="3"/>
  <c r="R48" i="3"/>
  <c r="R49" i="3"/>
  <c r="R50" i="3"/>
  <c r="R51" i="3"/>
  <c r="R52" i="3"/>
  <c r="R53" i="3"/>
  <c r="R54" i="3"/>
  <c r="R5" i="3"/>
  <c r="C5" i="3" l="1"/>
  <c r="M18" i="3" l="1"/>
  <c r="M47" i="3"/>
  <c r="M48" i="3"/>
  <c r="M49" i="3"/>
  <c r="M51" i="3"/>
  <c r="M54" i="3"/>
  <c r="M32" i="3"/>
  <c r="M31" i="3"/>
  <c r="M30" i="3"/>
  <c r="M29" i="3"/>
  <c r="M28" i="3"/>
  <c r="M8" i="3"/>
  <c r="M7" i="3"/>
  <c r="M6" i="3"/>
  <c r="N53" i="3"/>
  <c r="N52" i="3"/>
  <c r="N50" i="3"/>
  <c r="N46" i="3"/>
  <c r="N45" i="3"/>
  <c r="N44" i="3"/>
  <c r="N43" i="3"/>
  <c r="N42" i="3"/>
  <c r="N5" i="3"/>
  <c r="N27" i="3"/>
  <c r="N41" i="3"/>
  <c r="N40" i="3"/>
  <c r="C3" i="3"/>
  <c r="M23" i="3"/>
  <c r="M24" i="3"/>
  <c r="M25" i="3"/>
  <c r="M26" i="3"/>
  <c r="M33" i="3"/>
  <c r="M34" i="3"/>
  <c r="M35" i="3"/>
  <c r="M36" i="3"/>
  <c r="M37" i="3"/>
  <c r="M38" i="3"/>
  <c r="M39" i="3"/>
  <c r="M9" i="3"/>
  <c r="M10" i="3"/>
  <c r="M11" i="3"/>
  <c r="M12" i="3"/>
  <c r="M13" i="3"/>
  <c r="M14" i="3"/>
  <c r="M15" i="3"/>
  <c r="M16" i="3"/>
  <c r="M17" i="3"/>
  <c r="M19" i="3"/>
  <c r="M20" i="3"/>
  <c r="M21" i="3"/>
  <c r="M22" i="3"/>
  <c r="C2" i="3"/>
  <c r="C4" i="3"/>
  <c r="B29" i="2"/>
</calcChain>
</file>

<file path=xl/sharedStrings.xml><?xml version="1.0" encoding="utf-8"?>
<sst xmlns="http://schemas.openxmlformats.org/spreadsheetml/2006/main" count="364" uniqueCount="194">
  <si>
    <t xml:space="preserve">Extrusions and smoothrods </t>
  </si>
  <si>
    <t>Quantity</t>
  </si>
  <si>
    <t>Description</t>
  </si>
  <si>
    <t>Price</t>
  </si>
  <si>
    <t>Link</t>
  </si>
  <si>
    <t>4x</t>
  </si>
  <si>
    <t>400mm 2020 Aluminium Extrusion</t>
  </si>
  <si>
    <t xml:space="preserve">dold-mechatronik </t>
  </si>
  <si>
    <t>11x</t>
  </si>
  <si>
    <t>300mm 2020 Aluminium Extrusion</t>
  </si>
  <si>
    <t>dold-mechatronik</t>
  </si>
  <si>
    <t>2x</t>
  </si>
  <si>
    <t>260mm 2020 Aluminium Extrusion</t>
  </si>
  <si>
    <t>120mm 2020 Aluminium Extrusion</t>
  </si>
  <si>
    <t>180mm 2020 Aluminium Extrusion</t>
  </si>
  <si>
    <t>300mm 2040 Aluminium Extrusion</t>
  </si>
  <si>
    <t>90mm 1020 Aluminium Extrusion</t>
  </si>
  <si>
    <t>154mm 12mm smooth rod</t>
  </si>
  <si>
    <t>334mm 12mm smooth rod</t>
  </si>
  <si>
    <t>294mm 12mm smooth rod</t>
  </si>
  <si>
    <t>284mm 12mm smooth rod</t>
  </si>
  <si>
    <t>330mm 5mm smooth rod</t>
  </si>
  <si>
    <t>kleinteileversand</t>
  </si>
  <si>
    <t>110mm M5 threated rod</t>
  </si>
  <si>
    <t xml:space="preserve">Nuts and Screws </t>
  </si>
  <si>
    <t>200x</t>
  </si>
  <si>
    <t>M4x6mm Screw DIN912</t>
  </si>
  <si>
    <t>Schraubenluchs</t>
  </si>
  <si>
    <t>M4 Square Nut DIN557</t>
  </si>
  <si>
    <t>100x</t>
  </si>
  <si>
    <t>M5 T-slot nuts (normal M5 Nuts grinded on two sides)</t>
  </si>
  <si>
    <t>M5x12mm DIN912</t>
  </si>
  <si>
    <t>M5x10mm DIN912</t>
  </si>
  <si>
    <t>M5x10mm ISO7380</t>
  </si>
  <si>
    <t>M3x8mm</t>
  </si>
  <si>
    <t>M5 Wascher</t>
  </si>
  <si>
    <t>M4 Wascher</t>
  </si>
  <si>
    <t>Linear Motion</t>
  </si>
  <si>
    <t>SCS12UU Linear Bearing</t>
  </si>
  <si>
    <t>Aliexpress</t>
  </si>
  <si>
    <t>LMK12LUU Linear Bearing</t>
  </si>
  <si>
    <t>LM12UU</t>
  </si>
  <si>
    <t>1x</t>
  </si>
  <si>
    <t>340mm Leadscrew + Nut</t>
  </si>
  <si>
    <t>16x</t>
  </si>
  <si>
    <t>SK12 Rodholder</t>
  </si>
  <si>
    <t>130mm closed GT2 Belt</t>
  </si>
  <si>
    <t>200mm closed GT2 Belt</t>
  </si>
  <si>
    <t>2m</t>
  </si>
  <si>
    <t>GT2 Belt</t>
  </si>
  <si>
    <t>8x</t>
  </si>
  <si>
    <t>20 thooth GT2 Pulley 5mm Bore</t>
  </si>
  <si>
    <t>20 thooth GT2 Pulley 8mm Bore</t>
  </si>
  <si>
    <t>625zz Bearing</t>
  </si>
  <si>
    <t>608zz Bearing</t>
  </si>
  <si>
    <t>Aiexpress</t>
  </si>
  <si>
    <t>5x5mm Coupler</t>
  </si>
  <si>
    <t>Electronics</t>
  </si>
  <si>
    <t>Arduino Mega 2560</t>
  </si>
  <si>
    <t>Ramps 1.4</t>
  </si>
  <si>
    <t>5x</t>
  </si>
  <si>
    <t>A4988 Stepper Motor Driver</t>
  </si>
  <si>
    <t>Laser Driver</t>
  </si>
  <si>
    <t>1.8w 445nm Laserdiode</t>
  </si>
  <si>
    <t>Ebay</t>
  </si>
  <si>
    <t>Microswitch</t>
  </si>
  <si>
    <t>Nema17 Stepper Motor</t>
  </si>
  <si>
    <t>MLX90614ESF IR-Thermometer</t>
  </si>
  <si>
    <t>150w IR-Heater (request the seller for an black version)</t>
  </si>
  <si>
    <t>25A SSR Relay</t>
  </si>
  <si>
    <t>2004 LCD</t>
  </si>
  <si>
    <t>LED Strip</t>
  </si>
  <si>
    <t>LED lamp 4w</t>
  </si>
  <si>
    <t>10k potentiometer</t>
  </si>
  <si>
    <t>a lot of</t>
  </si>
  <si>
    <t>Wires</t>
  </si>
  <si>
    <t>Colour Code RGB: 2,68,68</t>
  </si>
  <si>
    <t>Total Cost</t>
  </si>
  <si>
    <t>OSETRA</t>
  </si>
  <si>
    <t>Firmware:</t>
  </si>
  <si>
    <t>SGD</t>
  </si>
  <si>
    <t>Repetier</t>
  </si>
  <si>
    <t>USD</t>
  </si>
  <si>
    <t>Need Confirmation</t>
  </si>
  <si>
    <t>Confirmed</t>
  </si>
  <si>
    <t>Negligible</t>
  </si>
  <si>
    <t>Bought</t>
  </si>
  <si>
    <t>Total:</t>
  </si>
  <si>
    <t>No.</t>
  </si>
  <si>
    <t>Image</t>
  </si>
  <si>
    <t>Sector</t>
  </si>
  <si>
    <t>Module</t>
  </si>
  <si>
    <t>Part Name</t>
  </si>
  <si>
    <t>Shipping Fee</t>
  </si>
  <si>
    <t>Total Price (SGD)</t>
  </si>
  <si>
    <t>Total Price (USD)</t>
  </si>
  <si>
    <t>Purchase Date</t>
  </si>
  <si>
    <t>Deliver Date</t>
  </si>
  <si>
    <t>Extrusions and smoothrods</t>
  </si>
  <si>
    <t>Motor</t>
  </si>
  <si>
    <t>Threaded Rod OD 8mm Pitch 2mm Length200mm</t>
  </si>
  <si>
    <t>https://de.aliexpress.com/item/3D-Drucker-Teile-T8-Blei-Schraube-OD-8mm-Pitch-2mm-100mm-150mm-200mm-mit-Messing-mutter/32951859617.html?spm=a2g0x.search0104.3.51.72cb2620oaGlgr&amp;ws_ab_test=searchweb0_0%2Csearchweb201602_4_10065_10068_319_317_10696_10084_453_10924_454_10083_10618_10920_10921_10307_10922_537_536_10059_10884_10887_100031_321_322_10103%2Csearchweb201603_2%2CppcSwitch_0&amp;algo_pvid=526a2350-60c5-4999-b35e-a9fbd74c87a3&amp;algo_expid=526a2350-60c5-4999-b35e-a9fbd74c87a3-8</t>
  </si>
  <si>
    <t>NM</t>
  </si>
  <si>
    <t>Length 300mm OD 8mm carbon steel smooth Rod</t>
  </si>
  <si>
    <t>https://de.aliexpress.com/item/Optischen-Achse-300-320-330-350-390-400-500mm-Glatte-Stangen-8mm-Lineare-Welle-Schiene-3D/32910310956.html?spm=a2g0x.search0104.3.86.7b7b4b48aCnqBB&amp;ws_ab_test=searchweb0_0%2Csearchweb201602_4_10065_10068_319_317_10696_10084_453_10924_454_10083_10618_10920_10921_10307_10922_537_536_10059_10884_10887_100031_321_322_10103%2Csearchweb201603_2%2CppcSwitch_0&amp;algo_pvid=e6210206-fd0c-448f-a85c-66e0ec2db05c&amp;algo_expid=e6210206-fd0c-448f-a85c-66e0ec2db05c-12</t>
  </si>
  <si>
    <t>Length 350mm OD 8mm carbon steel smooth Rod</t>
  </si>
  <si>
    <t>1000mm 2020 black aluminium extrusion profile, black color</t>
  </si>
  <si>
    <t>https://de.aliexpress.com/item/Customized-2020-Aluminum-Extrusion-Profile-Free-cutting-in-any-Length-Black-Color/32800277683.html?spm=2114.search0104.3.1.c21950d7kT0Hd3&amp;ws_ab_test=searchweb0_0%2Csearchweb201602_4_10065_10068_319_317_10696_10084_453_10924_454_10083_10618_10920_10921_10307_10922_537_536_10059_10884_10887_100031_321_322_10103%2Csearchweb201603_2%2CppcSwitch_0&amp;algo_pvid=fb2e6223-643c-48d5-81e4-62cbf5d61f19&amp;algo_expid=fb2e6223-643c-48d5-81e4-62cbf5d61f19-0</t>
  </si>
  <si>
    <t>Nuts and Screws</t>
  </si>
  <si>
    <t>M5 T-slot nuts 50/lot</t>
  </si>
  <si>
    <t>https://de.aliexpress.com/item/50-st-cke-M3-M4-M5-T-Mutter-Schiebe-Mutter-f-r-20-Serie-Profil-Slot/32918018704.html?spm=2114.search0104.3.35.c21950d7kT0Hd3&amp;ws_ab_test=searchweb0_0%2Csearchweb201602_4_10065_10068_319_317_10696_10084_453_10924_454_10083_10618_10920_10921_10307_10922_537_536_10059_10884_10887_100031_321_322_10103%2Csearchweb201603_2%2CppcSwitch_0&amp;algo_pvid=fb2e6223-643c-48d5-81e4-62cbf5d61f19&amp;algo_expid=fb2e6223-643c-48d5-81e4-62cbf5d61f19-5</t>
  </si>
  <si>
    <t>5x8mm Coupling Bore</t>
  </si>
  <si>
    <t>https://www.aliexpress.com/item/Aluminum-Alloy-Coupling-Bore-5-5mm-5-8mm-8-8mm-3D-Print-Part-Blue-Flexible-Shaft/32905930378.html?spm=2114.search0604.3.82.352c27c7bcchsL&amp;ws_ab_test=searchweb0_0,searchweb201602_4_10065_10068_319_317_10696_10084_453_10924_454_10083_10618_10920_10921_10307_10922_537_536_10059_10884_10887_100031_321_322_10103,searchweb201603_2,ppcSwitch_0&amp;algo_expid=dc9655dd-b9e4-40b6-87eb-02f32746c12e-11&amp;algo_pvid=dc9655dd-b9e4-40b6-87eb-02f32746c12e</t>
  </si>
  <si>
    <t>Heat bed</t>
  </si>
  <si>
    <t>LMK8UU linear bearing</t>
  </si>
  <si>
    <t>https://www.aliexpress.com/item/1pc-LMK10LUU-LMK10UU-LMK8UU-LMK12UU-LMK16UU-LMK6UU-LMK20UU-LMK12LUU-type-10mm-flange-linear-bearing-for-3D/32945908052.html?spm=2114.search0104.3.22.1a3e6f02oj5jEq&amp;ws_ab_test=searchweb0_0,searchweb201602_4_10065_10068_319_317_10696_10084_453_10924_454_10083_10618_10920_10921_10307_10922_537_536_10059_10884_10887_100031_321_322_10103,searchweb201603_2,ppcSwitch_0&amp;algo_expid=1d3f0f33-a37b-48c2-b177-b1cff983bd46-3&amp;algo_pvid=1d3f0f33-a37b-48c2-b177-b1cff983bd46</t>
  </si>
  <si>
    <t>Coater</t>
  </si>
  <si>
    <t xml:space="preserve">T8 Lead screw 300 8mm+brass copper nut+KFL08 bearing Bracket +Flexible Coupling </t>
  </si>
  <si>
    <t>https://www.aliexpress.com/item/Free-shipping-T8-Lead-screw-500-mm-8mm-brass-copper-nut-KFL08-bearing-Bracket-Flexible-Coupling/32655566750.html?spm=2114.search0104.8.68.4e1d2589qHLYKY</t>
  </si>
  <si>
    <t>10pcs/lot SK8  Rod Holder</t>
  </si>
  <si>
    <t>https://www.aliexpress.com/item/10pcs-lot-Free-Shipping-SK8-8mm-linear-bearing-rail-shaft-support-XYZ-Table-CNC-Router-SH8A/32321204106.html?spm=2114.search0104.3.1.62962a68mcePhk&amp;ws_ab_test=searchweb0_0,searchweb201602_4_10065_10068_319_317_10696_10084_453_10924_454_10083_10618_10920_10921_10307_10922_537_536_10059_10884_10887_100031_321_322_10103,searchweb201603_2,ppcSwitch_0&amp;algo_expid=bcd3b31c-46b5-4900-a42e-b0ff14f9aa07-0&amp;algo_pvid=bcd3b31c-46b5-4900-a42e-b0ff14f9aa07</t>
  </si>
  <si>
    <t xml:space="preserve"> LM8UU</t>
  </si>
  <si>
    <t>https://de.aliexpress.com/item/Free-shipping-LM8UU-Linear-Bushing-8mm-CNC-Linear-Bearings-10pcs-lot/32317938156.html?spm=a2g0x.search0104.3.1.1f6a45f56f1Uur&amp;ws_ab_test=searchweb0_0,searchweb201602_4_10065_10068_319_317_10696_10084_453_10924_454_10083_10618_10920_10921_10307_10922_537_536_10059_10884_10887_100031_321_322_10103,searchweb201603_2,ppcSwitch_0&amp;algo_expid=1decccc4-8fde-4bbf-86a2-6ba04e5aa4ff-0&amp;algo_pvid=1decccc4-8fde-4bbf-86a2-6ba04e5aa4ff</t>
  </si>
  <si>
    <t>SK16 Rod Holder</t>
  </si>
  <si>
    <t>https://de.aliexpress.com/item/2pcs-lot-Free-Shipping-SK8-8mm-linear-bearing-rail-shaft-support-XYZ-Table-CNC-Router-SH8A/32662368610.html?spm=a2g0x.search0104.3.29.4b6d42b32rSSzO&amp;ws_ab_test=searchweb0_0,searchweb201602_4_10065_10068_319_317_10696_10084_453_10924_454_10083_10618_10920_10921_10307_10922_537_536_10059_10884_10887_100031_321_322_10103,searchweb201603_2,ppcSwitch_0&amp;algo_expid=11903df4-d3fe-47d9-8cf2-84d21a859452-4&amp;algo_pvid=11903df4-d3fe-47d9-8cf2-84d21a859452</t>
  </si>
  <si>
    <t>Mother Board</t>
  </si>
  <si>
    <t>Arduino Due</t>
  </si>
  <si>
    <t>https://store.arduino.cc/usa/arduino-due</t>
  </si>
  <si>
    <t>RADDS V1.5</t>
  </si>
  <si>
    <t>https://www.reprap.me/radds-v15.html</t>
  </si>
  <si>
    <t>DRV8825 stepper drivers</t>
  </si>
  <si>
    <t>https://de.aliexpress.com/item/A25-for-Arduino-DRV8825-Stepper-Driver-4-layer-PCB-heatsink-Reprap-RA-1-4-StepStic/32796289310.html?spm=a2g0x.search0104.3.49.614e3f392rTy7O&amp;ws_ab_test=searchweb0_0,searchweb201602_4_10065_10068_319_317_5733915_10696_10924_10084_453_454_10083_10618_5733715_10920_10921_10307_10922_537_536_5733815_10059_10884_5734015_10887_100031_321_322_10103,searchweb201603_2,ppcSwitch_0&amp;algo_expid=c81f5782-6376-47c0-83d8-beddc0a27468-7&amp;algo_pvid=c81f5782-6376-47c0-83d8-beddc0a27468</t>
  </si>
  <si>
    <t>Laser</t>
  </si>
  <si>
    <t>5.5 Watt Blue Laser 450nm</t>
  </si>
  <si>
    <t>https://de.aliexpress.com/item/Freeshipping-5-5w-450nm-blue-laser-module-laser-engraving-machine-parts-laser-cutting-TTL-module-5500mw/32794693234.html?spm=a2g0x.search0104.3.9.6d9e697ftfOrvq&amp;ws_ab_test=searchweb0_0,searchweb201602_4_10065_10068_319_317_10696_10084_453_10924_454_10083_10618_10920_10921_10307_10922_537_536_10059_10884_10887_100031_321_322_10103,searchweb201603_2,ppcSwitch_0&amp;algo_expid=3513dce1-c25a-46d2-872c-9243ee2149d6-1&amp;algo_pvid=3513dce1-c25a-46d2-872c-9243ee2149d6</t>
  </si>
  <si>
    <t>30Kpps laser Galvo</t>
  </si>
  <si>
    <t>https://www.aliexpress.com/item/Hot-30Kpps-laser-Galvo-Galvanometer-Based-Optical-Scanner-including-Show-Card/1905934723.html?spm=a2g0s.13010208.99999999.260.78233c00JkZ8IV</t>
  </si>
  <si>
    <t>End Stop Switch</t>
  </si>
  <si>
    <t>https://de.aliexpress.com/item/Free-shipping-Limit-Switch-Endstop-With-Separate-Package-for-CNC-3D-Printer-RepRap-Makerbot-Prusa-Mendel/32716802211.html?spm=a2g0x.search0104.3.15.3dfb6405zQHIzt&amp;ws_ab_test=searchweb0_0,searchweb201602_4_10065_10068_319_317_5733915_10696_10924_10084_453_454_10083_10618_5733715_10920_10921_10307_10922_537_536_5733815_10059_10884_5734015_10887_100031_321_322_10103,searchweb201603_2,ppcSwitch_0&amp;algo_expid=0a7103cd-3448-4c13-b9d6-2bace026f21e-2&amp;algo_pvid=0a7103cd-3448-4c13-b9d6-2bace026f21e</t>
  </si>
  <si>
    <t>40MM High torque 42 Stepper Motor 2 PHASE 4-lead Nema17 motor</t>
  </si>
  <si>
    <t>https://www.aliexpress.com/item/High-torque-42-Stepper-Motor-2-PHASE-4-lead-Nema17-motor-42BYGH40-40MM-1-7A-0/32801543758.html?spm=2114.search0604.3.6.5b3d5b129wiy9K&amp;s=p&amp;ws_ab_test=searchweb0_0,searchweb201602_4_10065_10068_319_317_10696_10084_453_10924_454_10083_10618_10920_10921_10307_10922_537_536_10059_10884_10887_100031_321_322_10103,searchweb201603_2,ppcSwitch_0&amp;algo_expid=69a2097c-36b3-4564-b50b-86a6c027169f-0&amp;algo_pvid=69a2097c-36b3-4564-b50b-86a6c027169f</t>
  </si>
  <si>
    <t>Chamber Heater</t>
  </si>
  <si>
    <t>IR Temperature Sensor</t>
  </si>
  <si>
    <t xml:space="preserve">https://de.aliexpress.com/item/1pcs-lot-New-Electric-Unit-High-quality-KY-022-Infrared-IR-Sensor-Receiver-Module-For-Arduino/32793274994.html?spm=a2g0x.search0104.3.31.ebc866f1uYsZZC&amp;ws_ab_test=searchweb0_0,searchweb201602_4_10065_10068_319_317_10696_10084_453_10924_454_10083_10618_10920_10921_10307_10922_537_536_10059_10884_10887_100031_321_322_10103,searchweb201603_2,ppcSwitch_0&amp;algo_expid=a01c34c1-cb2b-4efc-bc3c-02f9ad81ba25-4&amp;algo_pvid=a01c34c1-cb2b-4efc-bc3c-02f9ad81ba25
</t>
  </si>
  <si>
    <t>220 x 220 ANYCUBIC ultra base Heat Bed</t>
  </si>
  <si>
    <t>https://de.aliexpress.com/item/Anycubic-Ultrabase-3D-printer-Platform-Heated-bed-Build-Surface-Glass-Plate-220x220x6mm-compatible-with-Prusa-I3/32828522114.html?spm=a2g0x.search0104.3.1.484e6304w5lJU0&amp;ws_ab_test=searchweb0_0,searchweb201602_4_10065_10068_319_317_10696_10084_453_10924_454_10083_10618_10920_10921_10307_10922_537_536_10059_10884_10887_100031_321_322_10103,searchweb201603_2,ppcSwitch_0&amp;algo_expid=338be9c4-3604-40ed-a830-3ad7dbab64bc-0&amp;algo_pvid=338be9c4-3604-40ed-a830-3ad7dbab64bc</t>
  </si>
  <si>
    <t>LED Strip light</t>
  </si>
  <si>
    <t>https://de.aliexpress.com/item/Tanbaby-LED-Strip-light-5630-DC12V-5M-300led-flexible-5730-bar-light-high-brightness-Non-waterproof/32429656371.html?spm=2114.13010608.0.0.wwUmLc&amp;detailNewVersion=&amp;categoryId=200001051</t>
  </si>
  <si>
    <t xml:space="preserve">4.3 Inch TFT LCD module display </t>
  </si>
  <si>
    <t xml:space="preserve">https://de.aliexpress.com/item/4-3-Nextion-HMI-Intelligent-Smart-USART-UART-Serial-Touch-TFT-LCD-Module-Display-Panel-For/32679792756.html?spm=a2g0x.10010108.1000013.1.3b0a6197TlXJ9O&amp;pvid=fa37a9ac-15aa-4f88-8b70-dd3b9367105e&amp;gps-id=pcDetailBottomMoreThisSeller&amp;scm=1007.13339.90158.0&amp;scm-url=1007.13339.90158.0&amp;scm_id=1007.13339.90158.0
</t>
  </si>
  <si>
    <t>60 * 60mm far infrared ceramic heater</t>
  </si>
  <si>
    <t>https://de.aliexpress.com/item/Black-60-60-mm-Vacuum-Injection-Molding-Machine-Repair-Far-infrared-Ceramic-Heating-Plate-Ceramic-Heater/32621856792.html?spm=2114.13010608.0.0.Y1kFp3&amp;detailNewVersion=&amp;categoryId=200038144</t>
  </si>
  <si>
    <t>Test</t>
  </si>
  <si>
    <t>Lower Powered Laser</t>
  </si>
  <si>
    <t>https://www.aliexpress.com/item/5mW-650nm-Red-Line-Laser-Module-Focus-Adjustable-Laser-Diode-Head-Industrial-Diameter-12MM-5V-Metal/32825370001.html?spm=2114.search0104.3.15.26741c6eK46BWB&amp;ws_ab_test=searchweb0_0,searchweb201602_4_5734715_10065_10068_5734615_319_5734815_317_10696_10924_453_10084_454_10083_10618_10920_10921_10307_10922_537_536_10059_10884_10887_100031_321_322_10103_5734515,searchweb201603_2,ppcSwitch_0&amp;algo_expid=a07c0601-aa2e-4d2c-b758-f05ac58161e1-2&amp;algo_pvid=a07c0601-aa2e-4d2c-b758-f05ac58161e1</t>
  </si>
  <si>
    <t>Focusable Laser Lens Adjustable Focus</t>
  </si>
  <si>
    <t>https://www.aliexpress.com/item/1pc-405nm-Coated-Glass-Focusing-Lens-3-Layers-Durable-Collimating-Len-for-Violet-Blue-Laser/32870682019.html?spm=2114.10010108.1000014.10.16352f2fxIQVH3&amp;gps-id=pcDetailBottomMoreOtherSeller&amp;scm=1007.13338.116883.000000000000000&amp;scm_id=1007.13338.116883.000000000000000&amp;scm-url=1007.13338.116883.000000000000000&amp;pvid=c8714725-9d01-4214-8a4e-b1f5ea750cab</t>
  </si>
  <si>
    <t>https://de.aliexpress.com/item/1pcs-solid-state-relay-SSR-25DA-25A-3-32V-DC-TO-24-380V-AC-SSR/32663806352.html?spm=2114.13010608.0.0.Y1kFp3&amp;detailNewVersion=&amp;categoryId=141909</t>
  </si>
  <si>
    <t>Website</t>
  </si>
  <si>
    <t>Extrusion and SmoothRods</t>
  </si>
  <si>
    <t>2.5 Watt Blue Laser 450nm</t>
  </si>
  <si>
    <t>https://de.aliexpress.com/item/Freeshipping-2-5W-Blue-Light-Laser-Module-diode-for-Laser-cnc-Engraving-Machine-High-power-450/32729249317.html?spm=a2g0x.10010108.1000013.2.5d0d4aedbVcNBR&amp;pvid=3a07b5d5-e884-4ea5-800d-3b9fc33a14ff&amp;gps-id=pcDetailBottomMoreThisSeller&amp;scm=1007.13339.90158.0&amp;scm-url=1007.13339.90158.0&amp;scm_id=1007.13339.90158.0</t>
  </si>
  <si>
    <t>20mm x 20mm black aluminium extrusion profile, black color (price/meter)</t>
  </si>
  <si>
    <t>https://de.aliexpress.com/item/Customized-2020-Aluminum-Extrusion-Profile-Free-cutting-in-any-Length-Black-Color/32800277683.html?spm=a2g0x.search0104.3.110.739411a5oKTqFJ&amp;ws_ab_test=searchweb0_0,searchweb201602_4_10065_10068_319_317_10696_10084_453_10924_454_10083_10618_10920_10921_10307_10922_537_536_10059_10884_10887_100031_321_322_10103,searchweb201603_2,ppcSwitch_0&amp;algo_expid=99483663-3530-4825-adb6-27cb67467327-17&amp;algo_pvid=99483663-3530-4825-adb6-27cb67467327</t>
  </si>
  <si>
    <t>Aluminum Alloy Coupling Bore 5*5mm 5*8mm 8*8mm 3D Print Part Blue Flexible Shaft Coupler Screw Part For Stepper Motor Accessorie</t>
  </si>
  <si>
    <t>Optical axis of 300 320 330 350 390 400 500mm smooth bars of 8mm 10mm linear wave rail 3D printer parts chrome-plated guide slide</t>
  </si>
  <si>
    <t>https://de.aliexpress.com/item/linear-shaft-8mm-300mm-long-harden-linear-rod-chrome-plated-linear-motion-guide-rail-round-rod/32795741653.html?spm=a2g0x.search0104.3.2.7b7b4b48aCnqBB&amp;ws_ab_test=searchweb0_0,searchweb201602_4_10065_10068_319_317_10696_10084_453_10924_454_10083_10618_10920_10921_10307_10922_537_536_10059_10884_10887_100031_321_322_10103,searchweb201603_2,ppcSwitch_0&amp;algo_expid=e6210206-fd0c-448f-a85c-66e0ec2db05c-0&amp;algo_pvid=e6210206-fd0c-448f-a85c-66e0ec2db05c</t>
  </si>
  <si>
    <t>Aluminum Alloy Coupling Bore 5mm 8mm 3D Printers Parts Blue Flexible Shaft Coupler Screw Part For Stepper Motor Accessories</t>
  </si>
  <si>
    <t>https://www.aliexpress.com/item/Aluminum-Alloy-Coupling-Bore-5mm-8mm-3D-Printers-Parts-Blue-Flexible-Shaft-Coupler-Screw-Part-For/32894679900.html?spm=2114.search0604.3.61.352c27c7bcchsL&amp;ws_ab_test=searchweb0_0,searchweb201602_4_10065_10068_319_317_10696_10084_453_10924_454_10083_10618_10920_10921_10307_10922_537_536_10059_10884_10887_100031_321_322_10103,searchweb201603_2,ppcSwitch_0&amp;algo_expid=dc9655dd-b9e4-40b6-87eb-02f32746c12e-8&amp;algo_pvid=dc9655dd-b9e4-40b6-87eb-02f32746c12e</t>
  </si>
  <si>
    <r>
      <t>(</t>
    </r>
    <r>
      <rPr>
        <sz val="12"/>
        <color rgb="FFFF0000"/>
        <rFont val="Open Sans"/>
        <family val="2"/>
      </rPr>
      <t>Has better quality</t>
    </r>
    <r>
      <rPr>
        <sz val="12"/>
        <color rgb="FF000000"/>
        <rFont val="Open Sans"/>
        <family val="2"/>
      </rPr>
      <t xml:space="preserve"> ) 5.5 watt high power 445NM with focus blue laser module laser engraving and cutting TTL module of 5500 mw laser tube + glasses</t>
    </r>
  </si>
  <si>
    <t>https://de.aliexpress.com/item/5-5w-high-power-450NM-focusing-blue-laser-module-laser-engraving-and-cutting-TTL-module-5500mw/32559183201.html?spm=a2g0x.10010108.1000014.1.5d0d4aedKsWb6y&amp;pvid=9c14704a-0baf-4f4a-8307-10ad5be2cde2&amp;gps-id=pcDetailBottomMoreOtherSeller&amp;scm=1007.13338.116883.000000000000000&amp;scm-url=1007.13338.116883.000000000000000&amp;scm_id=1007.13338.116883.000000000000000</t>
  </si>
  <si>
    <t>Optical axis of 300 320 330 350 390 400 500mm smooth bars of 8mm linear wave rail 3D printer parts &amp; accessories slide part</t>
  </si>
  <si>
    <t>15 v 20 Kpps laser scanning galvo</t>
  </si>
  <si>
    <t>https://de.aliexpress.com/item/Neue-15-v-20-Kpps-Laser-Scanning-Galvo-Galvanometer-Basierend-Optische-Scanner-Set-F-r-DJ/32923796068.html?spm=a2g0x.search0104.3.69.45b41927xiUkRD&amp;ws_ab_test=searchweb0_0%2Csearchweb201602_4_10065_10068_319_317_10696_10084_453_10924_454_10083_10618_10920_10921_10307_10922_537_536_10059_10884_10887_100031_321_322_10103%2Csearchweb201603_2%2CppcSwitch_0&amp;algo_pvid=f97c6b48-265e-48c9-a1b1-23e6adda7ead&amp;algo_expid=f97c6b48-265e-48c9-a1b1-23e6adda7ead-10</t>
  </si>
  <si>
    <t>3D printer parts T8 lead screw OD 8mm pitch 2mm 100mm 150mm 200mm with brass nut for stepper motor threaded rod from lead</t>
  </si>
  <si>
    <t>40MM High torque 42 Stepper Motor 2 PHASE 4-lead Nema17 motor 42BYGH40 40MM 1.7A 0.45N.M LOW NOISE (17HS2401) motor for CNC XYZ</t>
  </si>
  <si>
    <t xml:space="preserve"> </t>
  </si>
  <si>
    <t>Stepper motor driver of cintroller TB6600 (HY-DIV268N) for 42 57 Nema17 of stepper motor Nema23 two phase hybrid step motor</t>
  </si>
  <si>
    <t>https://de.aliexpress.com/item/Stepper-motor-driver-cintroller-TB6600-HY-DIV268N-for-42-57-86-stepper-motor-Nema17-Nema23-Two/32818199593.html?spm=a2g0x.search0104.3.1.71895f0aDydNlJ&amp;ws_ab_test=searchweb0_0,searchweb201602_4_10065_10068_319_317_10696_10084_453_10924_454_10083_10618_10920_10921_10307_10922_537_536_10059_10884_10887_100031_321_322_10103,searchweb201603_2,ppcSwitch_0&amp;algo_expid=8d3f0b63-4e85-4207-9996-dc15ea7addab-0&amp;algo_pvid=8d3f0b63-4e85-4207-9996-dc15ea7addab</t>
  </si>
  <si>
    <t>RADDS for the Arduino due</t>
  </si>
  <si>
    <t>TOTAL:</t>
  </si>
  <si>
    <t>Software:</t>
  </si>
  <si>
    <t>Repetier Host</t>
  </si>
  <si>
    <t>Resources Link:</t>
  </si>
  <si>
    <t>description</t>
  </si>
  <si>
    <t>https://www.henschke-geraetebau.de/dr/RADDS_due.html</t>
  </si>
  <si>
    <t>All about radds</t>
  </si>
  <si>
    <t>Mummy: $200             Daddy: $200           Sean: $200            Justin: $400</t>
  </si>
  <si>
    <t>Remark</t>
  </si>
  <si>
    <t>Not needed in actual use</t>
  </si>
  <si>
    <t>Total Spent:</t>
  </si>
  <si>
    <t>Lead Time (Days)</t>
  </si>
  <si>
    <t>Blew the first arduino due. Had to order another one and it cost a total of USD47.66 shipping cost is USD9.16</t>
  </si>
  <si>
    <t>MCP4725 DAC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</si>
</sst>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64" formatCode="_-[$SGD]\ * #,##0.00_-;\-[$SGD]\ * #,##0.00_-;_-[$SGD]\ * &quot;-&quot;??_-;_-@_-"/>
    <numFmt numFmtId="165" formatCode="_-[$USD]\ * #,##0.00_-;\-[$USD]\ * #,##0.00_-;_-[$USD]\ * &quot;-&quot;??_-;_-@_-"/>
    <numFmt numFmtId="166" formatCode="[$USD]\ #,##0.00"/>
    <numFmt numFmtId="167" formatCode="[$SGD]\ #,##0.00"/>
    <numFmt numFmtId="168" formatCode="[$-F800]dddd\,\ mmmm\ dd\,\ yyyy"/>
  </numFmts>
  <fonts count="22">
    <font>
      <sz val="11"/>
      <color theme="1"/>
      <name val="Calibri"/>
      <family val="2"/>
      <scheme val="minor"/>
    </font>
    <font>
      <b/>
      <sz val="15"/>
      <color rgb="FF555555"/>
      <name val="Arial"/>
      <family val="2"/>
    </font>
    <font>
      <sz val="15"/>
      <color rgb="FF555555"/>
      <name val="Arial"/>
      <family val="2"/>
    </font>
    <font>
      <u/>
      <sz val="11"/>
      <color theme="1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rgb="FF000000"/>
      <name val="Open Sans"/>
      <family val="2"/>
    </font>
    <font>
      <sz val="12"/>
      <color rgb="FF000000"/>
      <name val="Calibri"/>
      <family val="2"/>
      <scheme val="minor"/>
    </font>
    <font>
      <sz val="12"/>
      <color rgb="FF000000"/>
      <name val="Arial"/>
      <family val="2"/>
    </font>
    <font>
      <sz val="12"/>
      <color rgb="FFFF0000"/>
      <name val="Open Sans"/>
      <family val="2"/>
    </font>
    <font>
      <sz val="15"/>
      <color rgb="FF333333"/>
      <name val="Arial"/>
      <family val="2"/>
    </font>
    <font>
      <sz val="11"/>
      <color theme="0"/>
      <name val="Calibri"/>
      <family val="2"/>
      <scheme val="minor"/>
    </font>
    <font>
      <sz val="36"/>
      <color rgb="FF024442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0"/>
      <name val="Calibri"/>
      <family val="2"/>
      <scheme val="minor"/>
    </font>
    <font>
      <b/>
      <i/>
      <sz val="11"/>
      <color theme="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i/>
      <sz val="11"/>
      <color theme="1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theme="0"/>
      <name val="Calibri"/>
      <family val="2"/>
      <scheme val="minor"/>
    </font>
    <font>
      <sz val="18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24444"/>
        <bgColor indexed="64"/>
      </patternFill>
    </fill>
    <fill>
      <patternFill patternType="solid">
        <fgColor rgb="FF00808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40E0D0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9" fontId="6" fillId="0" borderId="0" applyFont="0" applyFill="0" applyBorder="0" applyAlignment="0" applyProtection="0"/>
  </cellStyleXfs>
  <cellXfs count="96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0" borderId="1" xfId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8" fillId="0" borderId="1" xfId="0" applyFont="1" applyBorder="1"/>
    <xf numFmtId="0" fontId="0" fillId="0" borderId="1" xfId="0" applyBorder="1" applyAlignment="1">
      <alignment wrapText="1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0" borderId="1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right" vertical="center"/>
    </xf>
    <xf numFmtId="164" fontId="0" fillId="0" borderId="1" xfId="2" applyNumberFormat="1" applyFont="1" applyBorder="1" applyAlignment="1">
      <alignment horizontal="left"/>
    </xf>
    <xf numFmtId="164" fontId="0" fillId="0" borderId="1" xfId="0" applyNumberFormat="1" applyBorder="1" applyAlignment="1">
      <alignment horizontal="left" vertical="center"/>
    </xf>
    <xf numFmtId="164" fontId="0" fillId="0" borderId="0" xfId="0" applyNumberFormat="1" applyBorder="1" applyAlignment="1">
      <alignment horizontal="left" vertical="center"/>
    </xf>
    <xf numFmtId="0" fontId="7" fillId="0" borderId="0" xfId="0" applyFont="1" applyAlignment="1">
      <alignment wrapText="1"/>
    </xf>
    <xf numFmtId="0" fontId="0" fillId="2" borderId="1" xfId="0" applyFill="1" applyBorder="1" applyAlignment="1">
      <alignment horizontal="center" vertical="center"/>
    </xf>
    <xf numFmtId="0" fontId="7" fillId="2" borderId="0" xfId="0" applyFont="1" applyFill="1" applyAlignment="1">
      <alignment wrapText="1"/>
    </xf>
    <xf numFmtId="0" fontId="0" fillId="2" borderId="1" xfId="0" applyFill="1" applyBorder="1" applyAlignment="1">
      <alignment wrapText="1"/>
    </xf>
    <xf numFmtId="164" fontId="0" fillId="2" borderId="1" xfId="0" applyNumberFormat="1" applyFill="1" applyBorder="1" applyAlignment="1">
      <alignment horizontal="left" vertical="center"/>
    </xf>
    <xf numFmtId="0" fontId="3" fillId="2" borderId="1" xfId="1" applyFill="1" applyBorder="1" applyAlignment="1">
      <alignment horizontal="center" vertical="center" wrapText="1"/>
    </xf>
    <xf numFmtId="164" fontId="0" fillId="2" borderId="1" xfId="2" applyNumberFormat="1" applyFont="1" applyFill="1" applyBorder="1" applyAlignment="1">
      <alignment horizontal="left"/>
    </xf>
    <xf numFmtId="164" fontId="0" fillId="0" borderId="1" xfId="2" applyNumberFormat="1" applyFont="1" applyFill="1" applyBorder="1" applyAlignment="1">
      <alignment horizontal="left"/>
    </xf>
    <xf numFmtId="0" fontId="8" fillId="2" borderId="1" xfId="0" applyFont="1" applyFill="1" applyBorder="1" applyAlignment="1">
      <alignment wrapText="1"/>
    </xf>
    <xf numFmtId="0" fontId="7" fillId="2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right" vertical="center"/>
    </xf>
    <xf numFmtId="0" fontId="9" fillId="0" borderId="1" xfId="0" applyFont="1" applyBorder="1"/>
    <xf numFmtId="0" fontId="0" fillId="2" borderId="1" xfId="0" applyFill="1" applyBorder="1" applyAlignment="1">
      <alignment horizontal="center" vertical="center" wrapText="1"/>
    </xf>
    <xf numFmtId="165" fontId="0" fillId="0" borderId="1" xfId="0" applyNumberFormat="1" applyBorder="1" applyAlignment="1">
      <alignment horizontal="left" vertical="center"/>
    </xf>
    <xf numFmtId="0" fontId="11" fillId="0" borderId="0" xfId="0" applyFont="1" applyAlignment="1">
      <alignment wrapText="1"/>
    </xf>
    <xf numFmtId="0" fontId="0" fillId="0" borderId="0" xfId="0" applyAlignment="1">
      <alignment vertical="top"/>
    </xf>
    <xf numFmtId="0" fontId="12" fillId="4" borderId="3" xfId="0" applyFont="1" applyFill="1" applyBorder="1" applyAlignment="1">
      <alignment horizontal="center" vertical="center"/>
    </xf>
    <xf numFmtId="2" fontId="0" fillId="0" borderId="5" xfId="0" applyNumberFormat="1" applyBorder="1" applyAlignment="1">
      <alignment vertical="top"/>
    </xf>
    <xf numFmtId="0" fontId="12" fillId="5" borderId="1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center" vertical="center"/>
    </xf>
    <xf numFmtId="0" fontId="12" fillId="4" borderId="2" xfId="0" applyFont="1" applyFill="1" applyBorder="1" applyAlignment="1">
      <alignment horizontal="left" vertical="center"/>
    </xf>
    <xf numFmtId="0" fontId="12" fillId="4" borderId="1" xfId="0" applyFont="1" applyFill="1" applyBorder="1" applyAlignment="1">
      <alignment horizontal="right" vertical="center"/>
    </xf>
    <xf numFmtId="0" fontId="12" fillId="4" borderId="8" xfId="0" applyFont="1" applyFill="1" applyBorder="1" applyAlignment="1">
      <alignment horizontal="right" vertical="center"/>
    </xf>
    <xf numFmtId="0" fontId="0" fillId="0" borderId="6" xfId="0" applyBorder="1" applyAlignment="1">
      <alignment vertical="top"/>
    </xf>
    <xf numFmtId="0" fontId="12" fillId="4" borderId="9" xfId="0" applyFont="1" applyFill="1" applyBorder="1" applyAlignment="1">
      <alignment horizontal="right" vertical="center"/>
    </xf>
    <xf numFmtId="0" fontId="0" fillId="0" borderId="7" xfId="0" applyBorder="1" applyAlignment="1">
      <alignment vertical="top"/>
    </xf>
    <xf numFmtId="0" fontId="0" fillId="6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0" fillId="5" borderId="10" xfId="0" applyFill="1" applyBorder="1"/>
    <xf numFmtId="0" fontId="0" fillId="6" borderId="11" xfId="0" applyFill="1" applyBorder="1"/>
    <xf numFmtId="0" fontId="0" fillId="3" borderId="16" xfId="0" applyFill="1" applyBorder="1"/>
    <xf numFmtId="0" fontId="12" fillId="4" borderId="1" xfId="0" applyFont="1" applyFill="1" applyBorder="1" applyAlignment="1">
      <alignment horizontal="center" vertical="center"/>
    </xf>
    <xf numFmtId="0" fontId="0" fillId="7" borderId="19" xfId="0" applyFill="1" applyBorder="1"/>
    <xf numFmtId="166" fontId="12" fillId="5" borderId="1" xfId="0" applyNumberFormat="1" applyFont="1" applyFill="1" applyBorder="1" applyAlignment="1">
      <alignment horizontal="center" vertical="center"/>
    </xf>
    <xf numFmtId="167" fontId="14" fillId="0" borderId="1" xfId="0" applyNumberFormat="1" applyFont="1" applyFill="1" applyBorder="1" applyAlignment="1">
      <alignment horizontal="center" vertical="center"/>
    </xf>
    <xf numFmtId="167" fontId="14" fillId="6" borderId="1" xfId="0" applyNumberFormat="1" applyFont="1" applyFill="1" applyBorder="1" applyAlignment="1">
      <alignment horizontal="center" vertical="center"/>
    </xf>
    <xf numFmtId="167" fontId="12" fillId="5" borderId="1" xfId="0" applyNumberFormat="1" applyFont="1" applyFill="1" applyBorder="1" applyAlignment="1">
      <alignment horizontal="center" vertical="center"/>
    </xf>
    <xf numFmtId="0" fontId="0" fillId="0" borderId="0" xfId="0" applyNumberFormat="1" applyAlignment="1">
      <alignment horizontal="center" vertical="center"/>
    </xf>
    <xf numFmtId="166" fontId="0" fillId="0" borderId="0" xfId="0" applyNumberFormat="1" applyAlignment="1">
      <alignment horizontal="center" vertical="center"/>
    </xf>
    <xf numFmtId="0" fontId="15" fillId="5" borderId="1" xfId="1" applyFont="1" applyFill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/>
    </xf>
    <xf numFmtId="167" fontId="0" fillId="0" borderId="1" xfId="0" applyNumberFormat="1" applyFont="1" applyBorder="1" applyAlignment="1">
      <alignment horizontal="center" vertical="center"/>
    </xf>
    <xf numFmtId="0" fontId="0" fillId="6" borderId="1" xfId="0" applyFont="1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/>
    </xf>
    <xf numFmtId="167" fontId="0" fillId="6" borderId="1" xfId="0" applyNumberFormat="1" applyFont="1" applyFill="1" applyBorder="1" applyAlignment="1">
      <alignment horizontal="center" vertical="center"/>
    </xf>
    <xf numFmtId="168" fontId="16" fillId="5" borderId="1" xfId="1" applyNumberFormat="1" applyFont="1" applyFill="1" applyBorder="1" applyAlignment="1">
      <alignment horizontal="center" vertical="center" wrapText="1"/>
    </xf>
    <xf numFmtId="168" fontId="17" fillId="0" borderId="1" xfId="0" applyNumberFormat="1" applyFont="1" applyBorder="1" applyAlignment="1">
      <alignment horizontal="center" vertical="center" wrapText="1"/>
    </xf>
    <xf numFmtId="168" fontId="18" fillId="0" borderId="1" xfId="1" applyNumberFormat="1" applyFont="1" applyBorder="1" applyAlignment="1">
      <alignment horizontal="center" vertical="center" wrapText="1"/>
    </xf>
    <xf numFmtId="168" fontId="17" fillId="0" borderId="1" xfId="0" applyNumberFormat="1" applyFont="1" applyBorder="1" applyAlignment="1">
      <alignment horizontal="center" vertical="center"/>
    </xf>
    <xf numFmtId="168" fontId="17" fillId="6" borderId="1" xfId="0" applyNumberFormat="1" applyFont="1" applyFill="1" applyBorder="1" applyAlignment="1">
      <alignment horizontal="center" vertical="center" wrapText="1"/>
    </xf>
    <xf numFmtId="168" fontId="16" fillId="5" borderId="1" xfId="0" applyNumberFormat="1" applyFont="1" applyFill="1" applyBorder="1" applyAlignment="1">
      <alignment horizontal="center" vertical="center" wrapText="1"/>
    </xf>
    <xf numFmtId="0" fontId="19" fillId="0" borderId="4" xfId="0" applyFont="1" applyBorder="1" applyAlignment="1">
      <alignment horizontal="left"/>
    </xf>
    <xf numFmtId="0" fontId="20" fillId="4" borderId="4" xfId="0" applyFont="1" applyFill="1" applyBorder="1" applyAlignment="1">
      <alignment horizontal="left" vertical="center"/>
    </xf>
    <xf numFmtId="168" fontId="12" fillId="4" borderId="1" xfId="0" applyNumberFormat="1" applyFont="1" applyFill="1" applyBorder="1" applyAlignment="1">
      <alignment horizontal="center" vertical="center"/>
    </xf>
    <xf numFmtId="168" fontId="0" fillId="0" borderId="0" xfId="0" applyNumberFormat="1" applyAlignment="1">
      <alignment horizontal="center" vertical="center"/>
    </xf>
    <xf numFmtId="0" fontId="19" fillId="0" borderId="0" xfId="0" applyFont="1" applyAlignment="1">
      <alignment vertical="top" wrapText="1"/>
    </xf>
    <xf numFmtId="168" fontId="12" fillId="4" borderId="23" xfId="0" applyNumberFormat="1" applyFont="1" applyFill="1" applyBorder="1" applyAlignment="1">
      <alignment horizontal="center" vertical="center"/>
    </xf>
    <xf numFmtId="0" fontId="21" fillId="0" borderId="0" xfId="0" applyFont="1" applyAlignment="1">
      <alignment vertical="top"/>
    </xf>
    <xf numFmtId="167" fontId="21" fillId="0" borderId="0" xfId="0" applyNumberFormat="1" applyFont="1" applyAlignment="1">
      <alignment vertical="top"/>
    </xf>
    <xf numFmtId="0" fontId="16" fillId="5" borderId="1" xfId="1" applyNumberFormat="1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textRotation="90"/>
    </xf>
    <xf numFmtId="0" fontId="5" fillId="0" borderId="1" xfId="0" applyFont="1" applyBorder="1" applyAlignment="1">
      <alignment horizontal="center" vertical="center" textRotation="90"/>
    </xf>
    <xf numFmtId="0" fontId="0" fillId="0" borderId="17" xfId="0" applyFill="1" applyBorder="1" applyAlignment="1">
      <alignment horizontal="center" wrapText="1"/>
    </xf>
    <xf numFmtId="0" fontId="0" fillId="0" borderId="18" xfId="0" applyFill="1" applyBorder="1" applyAlignment="1">
      <alignment horizontal="center" wrapText="1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0" fontId="0" fillId="0" borderId="12" xfId="0" applyFill="1" applyBorder="1" applyAlignment="1">
      <alignment horizontal="center" vertical="center" wrapText="1"/>
    </xf>
    <xf numFmtId="0" fontId="0" fillId="0" borderId="13" xfId="0" applyFill="1" applyBorder="1" applyAlignment="1">
      <alignment horizontal="center" vertical="center" wrapText="1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13" fillId="0" borderId="24" xfId="0" applyFont="1" applyBorder="1" applyAlignment="1">
      <alignment horizontal="center" vertical="center"/>
    </xf>
    <xf numFmtId="0" fontId="13" fillId="0" borderId="0" xfId="0" applyFont="1" applyBorder="1" applyAlignment="1">
      <alignment horizontal="center" vertical="center"/>
    </xf>
    <xf numFmtId="0" fontId="13" fillId="0" borderId="25" xfId="0" applyFont="1" applyBorder="1" applyAlignment="1">
      <alignment horizontal="center" vertical="center"/>
    </xf>
    <xf numFmtId="0" fontId="13" fillId="0" borderId="22" xfId="0" applyFont="1" applyBorder="1" applyAlignment="1">
      <alignment horizontal="center" vertical="center"/>
    </xf>
  </cellXfs>
  <cellStyles count="3">
    <cellStyle name="Hyperlink" xfId="1" builtinId="8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008080"/>
      <color rgb="FF40E0D0"/>
      <color rgb="FF024442"/>
      <color rgb="FF02444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microsoft.com/office/2007/relationships/hdphoto" Target="../media/hdphoto5.wdp"/><Relationship Id="rId18" Type="http://schemas.openxmlformats.org/officeDocument/2006/relationships/image" Target="../media/image11.png"/><Relationship Id="rId26" Type="http://schemas.openxmlformats.org/officeDocument/2006/relationships/image" Target="../media/image15.png"/><Relationship Id="rId39" Type="http://schemas.microsoft.com/office/2007/relationships/hdphoto" Target="../media/hdphoto18.wdp"/><Relationship Id="rId21" Type="http://schemas.microsoft.com/office/2007/relationships/hdphoto" Target="../media/hdphoto9.wdp"/><Relationship Id="rId34" Type="http://schemas.openxmlformats.org/officeDocument/2006/relationships/image" Target="../media/image19.png"/><Relationship Id="rId42" Type="http://schemas.openxmlformats.org/officeDocument/2006/relationships/image" Target="../media/image23.png"/><Relationship Id="rId47" Type="http://schemas.microsoft.com/office/2007/relationships/hdphoto" Target="../media/hdphoto22.wdp"/><Relationship Id="rId50" Type="http://schemas.microsoft.com/office/2007/relationships/hdphoto" Target="../media/hdphoto23.wdp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6" Type="http://schemas.openxmlformats.org/officeDocument/2006/relationships/image" Target="../media/image10.png"/><Relationship Id="rId29" Type="http://schemas.microsoft.com/office/2007/relationships/hdphoto" Target="../media/hdphoto13.wdp"/><Relationship Id="rId11" Type="http://schemas.openxmlformats.org/officeDocument/2006/relationships/image" Target="../media/image7.png"/><Relationship Id="rId24" Type="http://schemas.openxmlformats.org/officeDocument/2006/relationships/image" Target="../media/image14.png"/><Relationship Id="rId32" Type="http://schemas.openxmlformats.org/officeDocument/2006/relationships/image" Target="../media/image18.png"/><Relationship Id="rId37" Type="http://schemas.microsoft.com/office/2007/relationships/hdphoto" Target="../media/hdphoto17.wdp"/><Relationship Id="rId40" Type="http://schemas.openxmlformats.org/officeDocument/2006/relationships/image" Target="../media/image22.png"/><Relationship Id="rId45" Type="http://schemas.microsoft.com/office/2007/relationships/hdphoto" Target="../media/hdphoto21.wdp"/><Relationship Id="rId5" Type="http://schemas.openxmlformats.org/officeDocument/2006/relationships/image" Target="../media/image4.png"/><Relationship Id="rId15" Type="http://schemas.microsoft.com/office/2007/relationships/hdphoto" Target="../media/hdphoto6.wdp"/><Relationship Id="rId23" Type="http://schemas.microsoft.com/office/2007/relationships/hdphoto" Target="../media/hdphoto10.wdp"/><Relationship Id="rId28" Type="http://schemas.openxmlformats.org/officeDocument/2006/relationships/image" Target="../media/image16.png"/><Relationship Id="rId36" Type="http://schemas.openxmlformats.org/officeDocument/2006/relationships/image" Target="../media/image20.png"/><Relationship Id="rId49" Type="http://schemas.openxmlformats.org/officeDocument/2006/relationships/image" Target="../media/image26.png"/><Relationship Id="rId10" Type="http://schemas.microsoft.com/office/2007/relationships/hdphoto" Target="../media/hdphoto4.wdp"/><Relationship Id="rId19" Type="http://schemas.microsoft.com/office/2007/relationships/hdphoto" Target="../media/hdphoto8.wdp"/><Relationship Id="rId31" Type="http://schemas.microsoft.com/office/2007/relationships/hdphoto" Target="../media/hdphoto14.wdp"/><Relationship Id="rId44" Type="http://schemas.openxmlformats.org/officeDocument/2006/relationships/image" Target="../media/image24.png"/><Relationship Id="rId4" Type="http://schemas.microsoft.com/office/2007/relationships/hdphoto" Target="../media/hdphoto1.wdp"/><Relationship Id="rId9" Type="http://schemas.openxmlformats.org/officeDocument/2006/relationships/image" Target="../media/image6.png"/><Relationship Id="rId14" Type="http://schemas.openxmlformats.org/officeDocument/2006/relationships/image" Target="../media/image9.png"/><Relationship Id="rId22" Type="http://schemas.openxmlformats.org/officeDocument/2006/relationships/image" Target="../media/image13.png"/><Relationship Id="rId27" Type="http://schemas.microsoft.com/office/2007/relationships/hdphoto" Target="../media/hdphoto12.wdp"/><Relationship Id="rId30" Type="http://schemas.openxmlformats.org/officeDocument/2006/relationships/image" Target="../media/image17.png"/><Relationship Id="rId35" Type="http://schemas.microsoft.com/office/2007/relationships/hdphoto" Target="../media/hdphoto16.wdp"/><Relationship Id="rId43" Type="http://schemas.microsoft.com/office/2007/relationships/hdphoto" Target="../media/hdphoto20.wdp"/><Relationship Id="rId48" Type="http://schemas.openxmlformats.org/officeDocument/2006/relationships/hyperlink" Target="https://www.google.com.sg/url?sa=i&amp;rct=j&amp;q=&amp;esrc=s&amp;source=images&amp;cd=&amp;cad=rja&amp;uact=8&amp;ved=2ahUKEwiOnb3b3KLiAhU86nMBHRRIAcoQjRx6BAgBEAU&amp;url=https%3A%2F%2Fwww.sparkfun.com%2Fproducts%2F12918&amp;psig=AOvVaw0JbhkSGJajkgmUO9stT7O_&amp;ust=1558187981256060" TargetMode="External"/><Relationship Id="rId8" Type="http://schemas.microsoft.com/office/2007/relationships/hdphoto" Target="../media/hdphoto3.wdp"/><Relationship Id="rId3" Type="http://schemas.openxmlformats.org/officeDocument/2006/relationships/image" Target="../media/image3.png"/><Relationship Id="rId12" Type="http://schemas.openxmlformats.org/officeDocument/2006/relationships/image" Target="../media/image8.png"/><Relationship Id="rId17" Type="http://schemas.microsoft.com/office/2007/relationships/hdphoto" Target="../media/hdphoto7.wdp"/><Relationship Id="rId25" Type="http://schemas.microsoft.com/office/2007/relationships/hdphoto" Target="../media/hdphoto11.wdp"/><Relationship Id="rId33" Type="http://schemas.microsoft.com/office/2007/relationships/hdphoto" Target="../media/hdphoto15.wdp"/><Relationship Id="rId38" Type="http://schemas.openxmlformats.org/officeDocument/2006/relationships/image" Target="../media/image21.png"/><Relationship Id="rId46" Type="http://schemas.openxmlformats.org/officeDocument/2006/relationships/image" Target="../media/image25.png"/><Relationship Id="rId20" Type="http://schemas.openxmlformats.org/officeDocument/2006/relationships/image" Target="../media/image12.png"/><Relationship Id="rId41" Type="http://schemas.microsoft.com/office/2007/relationships/hdphoto" Target="../media/hdphoto19.wdp"/><Relationship Id="rId1" Type="http://schemas.openxmlformats.org/officeDocument/2006/relationships/image" Target="../media/image1.png"/><Relationship Id="rId6" Type="http://schemas.microsoft.com/office/2007/relationships/hdphoto" Target="../media/hdphoto2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163286</xdr:colOff>
      <xdr:row>4</xdr:row>
      <xdr:rowOff>54428</xdr:rowOff>
    </xdr:from>
    <xdr:to>
      <xdr:col>5</xdr:col>
      <xdr:colOff>1292679</xdr:colOff>
      <xdr:row>4</xdr:row>
      <xdr:rowOff>980530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17179" y="1224642"/>
          <a:ext cx="1129393" cy="926102"/>
        </a:xfrm>
        <a:prstGeom prst="rect">
          <a:avLst/>
        </a:prstGeom>
      </xdr:spPr>
    </xdr:pic>
    <xdr:clientData/>
  </xdr:twoCellAnchor>
  <xdr:twoCellAnchor editAs="oneCell">
    <xdr:from>
      <xdr:col>5</xdr:col>
      <xdr:colOff>163286</xdr:colOff>
      <xdr:row>5</xdr:row>
      <xdr:rowOff>81642</xdr:rowOff>
    </xdr:from>
    <xdr:to>
      <xdr:col>5</xdr:col>
      <xdr:colOff>1374198</xdr:colOff>
      <xdr:row>5</xdr:row>
      <xdr:rowOff>979713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3" y="2258785"/>
          <a:ext cx="1210912" cy="898071"/>
        </a:xfrm>
        <a:prstGeom prst="rect">
          <a:avLst/>
        </a:prstGeom>
      </xdr:spPr>
    </xdr:pic>
    <xdr:clientData/>
  </xdr:twoCellAnchor>
  <xdr:twoCellAnchor editAs="oneCell">
    <xdr:from>
      <xdr:col>5</xdr:col>
      <xdr:colOff>105071</xdr:colOff>
      <xdr:row>6</xdr:row>
      <xdr:rowOff>29344</xdr:rowOff>
    </xdr:from>
    <xdr:to>
      <xdr:col>5</xdr:col>
      <xdr:colOff>1315983</xdr:colOff>
      <xdr:row>6</xdr:row>
      <xdr:rowOff>927415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73180" y="3218148"/>
          <a:ext cx="1210912" cy="898071"/>
        </a:xfrm>
        <a:prstGeom prst="rect">
          <a:avLst/>
        </a:prstGeom>
      </xdr:spPr>
    </xdr:pic>
    <xdr:clientData/>
  </xdr:twoCellAnchor>
  <xdr:twoCellAnchor editAs="oneCell">
    <xdr:from>
      <xdr:col>5</xdr:col>
      <xdr:colOff>27215</xdr:colOff>
      <xdr:row>17</xdr:row>
      <xdr:rowOff>258533</xdr:rowOff>
    </xdr:from>
    <xdr:to>
      <xdr:col>5</xdr:col>
      <xdr:colOff>1394733</xdr:colOff>
      <xdr:row>17</xdr:row>
      <xdr:rowOff>748390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0" b="100000" l="0" r="100000">
                      <a14:foregroundMark x1="19829" y1="41667" x2="19829" y2="41667"/>
                      <a14:foregroundMark x1="24947" y1="55357" x2="13859" y2="72024"/>
                      <a14:foregroundMark x1="31770" y1="66667" x2="22814" y2="77976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13072" y="14518819"/>
          <a:ext cx="1367518" cy="489857"/>
        </a:xfrm>
        <a:prstGeom prst="rect">
          <a:avLst/>
        </a:prstGeom>
      </xdr:spPr>
    </xdr:pic>
    <xdr:clientData/>
  </xdr:twoCellAnchor>
  <xdr:twoCellAnchor editAs="oneCell">
    <xdr:from>
      <xdr:col>5</xdr:col>
      <xdr:colOff>13607</xdr:colOff>
      <xdr:row>26</xdr:row>
      <xdr:rowOff>122464</xdr:rowOff>
    </xdr:from>
    <xdr:to>
      <xdr:col>5</xdr:col>
      <xdr:colOff>1411950</xdr:colOff>
      <xdr:row>26</xdr:row>
      <xdr:rowOff>857250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599464" y="23445107"/>
          <a:ext cx="1398343" cy="734786"/>
        </a:xfrm>
        <a:prstGeom prst="rect">
          <a:avLst/>
        </a:prstGeom>
      </xdr:spPr>
    </xdr:pic>
    <xdr:clientData/>
  </xdr:twoCellAnchor>
  <xdr:twoCellAnchor editAs="oneCell">
    <xdr:from>
      <xdr:col>5</xdr:col>
      <xdr:colOff>76318</xdr:colOff>
      <xdr:row>7</xdr:row>
      <xdr:rowOff>74544</xdr:rowOff>
    </xdr:from>
    <xdr:to>
      <xdr:col>5</xdr:col>
      <xdr:colOff>1325218</xdr:colOff>
      <xdr:row>8</xdr:row>
      <xdr:rowOff>45557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19710" y1="51111" x2="28986" y2="67778"/>
                      <a14:foregroundMark x1="27536" y1="70741" x2="20870" y2="67407"/>
                      <a14:foregroundMark x1="29855" y1="81111" x2="29855" y2="81111"/>
                      <a14:foregroundMark x1="18551" y1="68519" x2="18551" y2="68519"/>
                      <a14:foregroundMark x1="19420" y1="67778" x2="19420" y2="68519"/>
                      <a14:foregroundMark x1="17681" y1="64444" x2="18261" y2="66296"/>
                      <a14:foregroundMark x1="18841" y1="50741" x2="18551" y2="52593"/>
                      <a14:foregroundMark x1="17681" y1="50370" x2="17681" y2="53333"/>
                      <a14:foregroundMark x1="17681" y1="54444" x2="17681" y2="54444"/>
                      <a14:foregroundMark x1="17681" y1="62593" x2="17681" y2="62593"/>
                      <a14:backgroundMark x1="53333" y1="86296" x2="84638" y2="62222"/>
                      <a14:backgroundMark x1="94493" y1="45926" x2="59420" y2="72963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44427" y="4273827"/>
          <a:ext cx="1248900" cy="981490"/>
        </a:xfrm>
        <a:prstGeom prst="rect">
          <a:avLst/>
        </a:prstGeom>
      </xdr:spPr>
    </xdr:pic>
    <xdr:clientData/>
  </xdr:twoCellAnchor>
  <xdr:twoCellAnchor editAs="oneCell">
    <xdr:from>
      <xdr:col>5</xdr:col>
      <xdr:colOff>363682</xdr:colOff>
      <xdr:row>27</xdr:row>
      <xdr:rowOff>51955</xdr:rowOff>
    </xdr:from>
    <xdr:to>
      <xdr:col>5</xdr:col>
      <xdr:colOff>952500</xdr:colOff>
      <xdr:row>27</xdr:row>
      <xdr:rowOff>992509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0" b="100000" l="9901" r="89769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927273" y="24332046"/>
          <a:ext cx="588818" cy="940554"/>
        </a:xfrm>
        <a:prstGeom prst="rect">
          <a:avLst/>
        </a:prstGeom>
      </xdr:spPr>
    </xdr:pic>
    <xdr:clientData/>
  </xdr:twoCellAnchor>
  <xdr:twoCellAnchor editAs="oneCell">
    <xdr:from>
      <xdr:col>5</xdr:col>
      <xdr:colOff>33617</xdr:colOff>
      <xdr:row>28</xdr:row>
      <xdr:rowOff>22411</xdr:rowOff>
    </xdr:from>
    <xdr:to>
      <xdr:col>5</xdr:col>
      <xdr:colOff>1405714</xdr:colOff>
      <xdr:row>28</xdr:row>
      <xdr:rowOff>997322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11470" y="25403735"/>
          <a:ext cx="1372097" cy="974911"/>
        </a:xfrm>
        <a:prstGeom prst="rect">
          <a:avLst/>
        </a:prstGeom>
      </xdr:spPr>
    </xdr:pic>
    <xdr:clientData/>
  </xdr:twoCellAnchor>
  <xdr:twoCellAnchor editAs="oneCell">
    <xdr:from>
      <xdr:col>5</xdr:col>
      <xdr:colOff>168089</xdr:colOff>
      <xdr:row>29</xdr:row>
      <xdr:rowOff>33618</xdr:rowOff>
    </xdr:from>
    <xdr:to>
      <xdr:col>5</xdr:col>
      <xdr:colOff>1221442</xdr:colOff>
      <xdr:row>29</xdr:row>
      <xdr:rowOff>987981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0" b="100000" l="0" r="100000">
                      <a14:foregroundMark x1="66024" y1="13032" x2="71325" y2="41223"/>
                      <a14:foregroundMark x1="76627" y1="22340" x2="76627" y2="32979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745942" y="26423471"/>
          <a:ext cx="1053353" cy="954363"/>
        </a:xfrm>
        <a:prstGeom prst="rect">
          <a:avLst/>
        </a:prstGeom>
      </xdr:spPr>
    </xdr:pic>
    <xdr:clientData/>
  </xdr:twoCellAnchor>
  <xdr:twoCellAnchor editAs="oneCell">
    <xdr:from>
      <xdr:col>5</xdr:col>
      <xdr:colOff>22412</xdr:colOff>
      <xdr:row>30</xdr:row>
      <xdr:rowOff>89648</xdr:rowOff>
    </xdr:from>
    <xdr:to>
      <xdr:col>5</xdr:col>
      <xdr:colOff>1416603</xdr:colOff>
      <xdr:row>30</xdr:row>
      <xdr:rowOff>930090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0" b="100000" l="0" r="100000">
                      <a14:foregroundMark x1="16056" y1="43925" x2="16901" y2="62617"/>
                      <a14:backgroundMark x1="25634" y1="33178" x2="25634" y2="42523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00265" y="27488030"/>
          <a:ext cx="1394191" cy="840442"/>
        </a:xfrm>
        <a:prstGeom prst="rect">
          <a:avLst/>
        </a:prstGeom>
      </xdr:spPr>
    </xdr:pic>
    <xdr:clientData/>
  </xdr:twoCellAnchor>
  <xdr:twoCellAnchor editAs="oneCell">
    <xdr:from>
      <xdr:col>5</xdr:col>
      <xdr:colOff>224120</xdr:colOff>
      <xdr:row>31</xdr:row>
      <xdr:rowOff>11206</xdr:rowOff>
    </xdr:from>
    <xdr:to>
      <xdr:col>5</xdr:col>
      <xdr:colOff>1221443</xdr:colOff>
      <xdr:row>32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backgroundRemoval t="0" b="100000" l="0" r="100000">
                      <a14:foregroundMark x1="73152" y1="16732" x2="73152" y2="7198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801973" y="28418118"/>
          <a:ext cx="997323" cy="99732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39</xdr:row>
      <xdr:rowOff>89648</xdr:rowOff>
    </xdr:from>
    <xdr:to>
      <xdr:col>6</xdr:col>
      <xdr:colOff>11629</xdr:colOff>
      <xdr:row>39</xdr:row>
      <xdr:rowOff>885266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BEBA8EAE-BF5A-486C-A8C5-ECC9F3942E4B}">
              <a14:imgProps xmlns:a14="http://schemas.microsoft.com/office/drawing/2010/main">
                <a14:imgLayer r:embed="rId19">
                  <a14:imgEffect>
                    <a14:backgroundRemoval t="0" b="100000" l="0" r="100000">
                      <a14:foregroundMark x1="6032" y1="33473" x2="6032" y2="33473"/>
                      <a14:foregroundMark x1="3480" y1="21339" x2="4640" y2="69874"/>
                      <a14:foregroundMark x1="2552" y1="57741" x2="2552" y2="60669"/>
                      <a14:foregroundMark x1="2552" y1="54812" x2="2552" y2="54812"/>
                      <a14:foregroundMark x1="57309" y1="75732" x2="73086" y2="66946"/>
                      <a14:foregroundMark x1="32715" y1="86611" x2="24130" y2="86611"/>
                      <a14:foregroundMark x1="70766" y1="25523" x2="61253" y2="41841"/>
                      <a14:foregroundMark x1="57773" y1="83682" x2="71462" y2="8117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577853" y="36564795"/>
          <a:ext cx="1434776" cy="795618"/>
        </a:xfrm>
        <a:prstGeom prst="rect">
          <a:avLst/>
        </a:prstGeom>
      </xdr:spPr>
    </xdr:pic>
    <xdr:clientData/>
  </xdr:twoCellAnchor>
  <xdr:twoCellAnchor editAs="oneCell">
    <xdr:from>
      <xdr:col>5</xdr:col>
      <xdr:colOff>33618</xdr:colOff>
      <xdr:row>40</xdr:row>
      <xdr:rowOff>33618</xdr:rowOff>
    </xdr:from>
    <xdr:to>
      <xdr:col>5</xdr:col>
      <xdr:colOff>1406516</xdr:colOff>
      <xdr:row>40</xdr:row>
      <xdr:rowOff>930089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ackgroundRemoval t="0" b="100000" l="0" r="100000">
                      <a14:foregroundMark x1="6571" y1="20440" x2="8419" y2="33648"/>
                      <a14:foregroundMark x1="76797" y1="3774" x2="78439" y2="12893"/>
                      <a14:foregroundMark x1="77002" y1="2830" x2="77413" y2="0"/>
                      <a14:foregroundMark x1="74333" y1="41195" x2="25667" y2="62264"/>
                      <a14:foregroundMark x1="29569" y1="50000" x2="74949" y2="60377"/>
                      <a14:foregroundMark x1="40041" y1="89937" x2="15606" y2="97799"/>
                      <a14:foregroundMark x1="33060" y1="60377" x2="36756" y2="50943"/>
                      <a14:backgroundMark x1="34702" y1="95597" x2="27310" y2="97799"/>
                      <a14:backgroundMark x1="39630" y1="94969" x2="40041" y2="97799"/>
                      <a14:backgroundMark x1="56468" y1="89623" x2="56468" y2="89623"/>
                      <a14:backgroundMark x1="76386" y1="83019" x2="76386" y2="83019"/>
                      <a14:backgroundMark x1="25667" y1="98428" x2="21766" y2="98742"/>
                      <a14:backgroundMark x1="20123" y1="98428" x2="17864" y2="99686"/>
                      <a14:backgroundMark x1="46201" y1="92453" x2="47433" y2="9654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11471" y="37517294"/>
          <a:ext cx="1372898" cy="896471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257176</xdr:colOff>
      <xdr:row>41</xdr:row>
      <xdr:rowOff>38100</xdr:rowOff>
    </xdr:from>
    <xdr:to>
      <xdr:col>5</xdr:col>
      <xdr:colOff>1145294</xdr:colOff>
      <xdr:row>41</xdr:row>
      <xdr:rowOff>942975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ackgroundRemoval t="0" b="100000" l="0" r="100000">
                      <a14:foregroundMark x1="7757" y1="67490" x2="9224" y2="70370"/>
                      <a14:foregroundMark x1="48218" y1="95885" x2="50105" y2="97325"/>
                      <a14:foregroundMark x1="55556" y1="88477" x2="56184" y2="91358"/>
                      <a14:foregroundMark x1="62683" y1="79630" x2="62683" y2="83745"/>
                      <a14:foregroundMark x1="67925" y1="73045" x2="69182" y2="76337"/>
                      <a14:foregroundMark x1="73795" y1="65432" x2="75681" y2="71399"/>
                      <a14:foregroundMark x1="80713" y1="57819" x2="81971" y2="63992"/>
                      <a14:foregroundMark x1="87421" y1="52469" x2="87631" y2="55556"/>
                      <a14:foregroundMark x1="92662" y1="46502" x2="94549" y2="4856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829426" y="38566725"/>
          <a:ext cx="888118" cy="904875"/>
        </a:xfrm>
        <a:prstGeom prst="rect">
          <a:avLst/>
        </a:prstGeom>
      </xdr:spPr>
    </xdr:pic>
    <xdr:clientData/>
  </xdr:twoCellAnchor>
  <xdr:twoCellAnchor editAs="oneCell">
    <xdr:from>
      <xdr:col>5</xdr:col>
      <xdr:colOff>85726</xdr:colOff>
      <xdr:row>42</xdr:row>
      <xdr:rowOff>28575</xdr:rowOff>
    </xdr:from>
    <xdr:to>
      <xdr:col>5</xdr:col>
      <xdr:colOff>1400176</xdr:colOff>
      <xdr:row>42</xdr:row>
      <xdr:rowOff>975926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ackgroundRemoval t="0" b="100000" l="0" r="100000">
                      <a14:foregroundMark x1="64414" y1="48438" x2="67342" y2="70625"/>
                      <a14:foregroundMark x1="28378" y1="14375" x2="38288" y2="14688"/>
                      <a14:foregroundMark x1="26577" y1="10313" x2="26577" y2="15937"/>
                      <a14:foregroundMark x1="29279" y1="3125" x2="29279" y2="3125"/>
                      <a14:foregroundMark x1="25901" y1="17188" x2="25450" y2="16250"/>
                      <a14:foregroundMark x1="25450" y1="10625" x2="25225" y2="11875"/>
                      <a14:foregroundMark x1="24324" y1="12812" x2="24775" y2="15000"/>
                      <a14:foregroundMark x1="9009" y1="65938" x2="9009" y2="65938"/>
                      <a14:foregroundMark x1="9009" y1="65313" x2="7658" y2="67188"/>
                      <a14:foregroundMark x1="11937" y1="69063" x2="10360" y2="71563"/>
                      <a14:backgroundMark x1="33333" y1="75000" x2="33333" y2="75000"/>
                      <a14:backgroundMark x1="30631" y1="65625" x2="30631" y2="65625"/>
                      <a14:backgroundMark x1="30631" y1="68438" x2="30631" y2="68438"/>
                      <a14:backgroundMark x1="30856" y1="96250" x2="30856" y2="96250"/>
                      <a14:backgroundMark x1="10586" y1="66875" x2="8559" y2="70313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57976" y="39566850"/>
          <a:ext cx="1314450" cy="947351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43</xdr:row>
      <xdr:rowOff>19051</xdr:rowOff>
    </xdr:from>
    <xdr:to>
      <xdr:col>5</xdr:col>
      <xdr:colOff>1162050</xdr:colOff>
      <xdr:row>43</xdr:row>
      <xdr:rowOff>999413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BEBA8EAE-BF5A-486C-A8C5-ECC9F3942E4B}">
              <a14:imgProps xmlns:a14="http://schemas.microsoft.com/office/drawing/2010/main">
                <a14:imgLayer r:embed="rId27">
                  <a14:imgEffect>
                    <a14:backgroundRemoval t="0" b="100000" l="0" r="100000">
                      <a14:foregroundMark x1="69841" y1="14607" x2="84807" y2="20000"/>
                      <a14:foregroundMark x1="93878" y1="6742" x2="93651" y2="26742"/>
                      <a14:foregroundMark x1="85941" y1="6966" x2="80499" y2="8539"/>
                      <a14:foregroundMark x1="77324" y1="59775" x2="85488" y2="59775"/>
                      <a14:foregroundMark x1="74376" y1="70112" x2="73923" y2="71461"/>
                      <a14:foregroundMark x1="81179" y1="37079" x2="80272" y2="46067"/>
                      <a14:foregroundMark x1="14512" y1="27191" x2="27211" y2="22022"/>
                      <a14:foregroundMark x1="10431" y1="24719" x2="12472" y2="21798"/>
                      <a14:foregroundMark x1="29478" y1="18202" x2="33787" y2="13258"/>
                      <a14:foregroundMark x1="29478" y1="18202" x2="26984" y2="20449"/>
                      <a14:foregroundMark x1="29252" y1="22921" x2="29252" y2="22921"/>
                      <a14:foregroundMark x1="34694" y1="13034" x2="42404" y2="9438"/>
                      <a14:foregroundMark x1="48526" y1="10337" x2="50113" y2="10787"/>
                      <a14:foregroundMark x1="49660" y1="8539" x2="52834" y2="10337"/>
                      <a14:foregroundMark x1="47846" y1="8315" x2="42177" y2="8764"/>
                      <a14:foregroundMark x1="53515" y1="19326" x2="51247" y2="29438"/>
                      <a14:foregroundMark x1="53515" y1="11011" x2="54649" y2="12135"/>
                      <a14:foregroundMark x1="55102" y1="13034" x2="56009" y2="15056"/>
                      <a14:foregroundMark x1="55782" y1="23820" x2="53515" y2="33258"/>
                      <a14:foregroundMark x1="60544" y1="9663" x2="62358" y2="16180"/>
                      <a14:foregroundMark x1="61451" y1="7865" x2="61451" y2="7865"/>
                      <a14:foregroundMark x1="50794" y1="31461" x2="50567" y2="37528"/>
                      <a14:foregroundMark x1="54649" y1="43820" x2="60544" y2="51461"/>
                      <a14:foregroundMark x1="39229" y1="34157" x2="30159" y2="42921"/>
                      <a14:foregroundMark x1="39002" y1="32809" x2="38549" y2="35056"/>
                      <a14:foregroundMark x1="26077" y1="36404" x2="24490" y2="36180"/>
                      <a14:foregroundMark x1="24717" y1="43820" x2="17007" y2="47416"/>
                      <a14:foregroundMark x1="23356" y1="38652" x2="23129" y2="41798"/>
                      <a14:foregroundMark x1="15646" y1="48090" x2="3855" y2="61348"/>
                      <a14:foregroundMark x1="3401" y1="63820" x2="3855" y2="77753"/>
                      <a14:foregroundMark x1="4762" y1="79551" x2="17007" y2="90562"/>
                      <a14:foregroundMark x1="19955" y1="90337" x2="28345" y2="93258"/>
                      <a14:foregroundMark x1="24036" y1="95056" x2="33107" y2="97528"/>
                      <a14:foregroundMark x1="29478" y1="93708" x2="40816" y2="94157"/>
                      <a14:foregroundMark x1="42177" y1="94157" x2="55782" y2="91910"/>
                      <a14:foregroundMark x1="49433" y1="95730" x2="36508" y2="97528"/>
                      <a14:foregroundMark x1="51020" y1="41348" x2="52834" y2="45618"/>
                      <a14:foregroundMark x1="61905" y1="51685" x2="65986" y2="53258"/>
                      <a14:backgroundMark x1="33560" y1="95955" x2="33560" y2="95955"/>
                      <a14:backgroundMark x1="40136" y1="96180" x2="40136" y2="96180"/>
                      <a14:backgroundMark x1="26077" y1="94382" x2="26077" y2="94382"/>
                      <a14:backgroundMark x1="23356" y1="93483" x2="23356" y2="93483"/>
                      <a14:backgroundMark x1="44444" y1="95955" x2="49433" y2="95056"/>
                      <a14:backgroundMark x1="52154" y1="42022" x2="54195" y2="45393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762750" y="40566976"/>
          <a:ext cx="971550" cy="980362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44</xdr:row>
      <xdr:rowOff>133351</xdr:rowOff>
    </xdr:from>
    <xdr:to>
      <xdr:col>5</xdr:col>
      <xdr:colOff>1400175</xdr:colOff>
      <xdr:row>44</xdr:row>
      <xdr:rowOff>844841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BEBA8EAE-BF5A-486C-A8C5-ECC9F3942E4B}">
              <a14:imgProps xmlns:a14="http://schemas.microsoft.com/office/drawing/2010/main">
                <a14:imgLayer r:embed="rId29">
                  <a14:imgEffect>
                    <a14:backgroundRemoval t="0" b="100000" l="0" r="100000">
                      <a14:foregroundMark x1="79065" y1="43191" x2="84553" y2="36576"/>
                      <a14:backgroundMark x1="28862" y1="68482" x2="28862" y2="68482"/>
                      <a14:backgroundMark x1="44512" y1="6615" x2="44512" y2="6615"/>
                      <a14:backgroundMark x1="17480" y1="61479" x2="17480" y2="61479"/>
                      <a14:backgroundMark x1="21138" y1="68872" x2="21138" y2="68872"/>
                      <a14:backgroundMark x1="46341" y1="61089" x2="46341" y2="61089"/>
                      <a14:backgroundMark x1="49390" y1="56420" x2="49390" y2="56420"/>
                      <a14:backgroundMark x1="49797" y1="67704" x2="49797" y2="67704"/>
                      <a14:backgroundMark x1="50813" y1="60311" x2="46748" y2="67315"/>
                      <a14:backgroundMark x1="51626" y1="51362" x2="53252" y2="48249"/>
                      <a14:backgroundMark x1="44309" y1="69650" x2="43496" y2="71206"/>
                      <a14:backgroundMark x1="85366" y1="38911" x2="85366" y2="3891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10350" y="41690926"/>
          <a:ext cx="1362075" cy="711490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45</xdr:row>
      <xdr:rowOff>28575</xdr:rowOff>
    </xdr:from>
    <xdr:to>
      <xdr:col>5</xdr:col>
      <xdr:colOff>1066800</xdr:colOff>
      <xdr:row>46</xdr:row>
      <xdr:rowOff>385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BEBA8EAE-BF5A-486C-A8C5-ECC9F3942E4B}">
              <a14:imgProps xmlns:a14="http://schemas.microsoft.com/office/drawing/2010/main">
                <a14:imgLayer r:embed="rId31">
                  <a14:imgEffect>
                    <a14:backgroundRemoval t="0" b="100000" l="0" r="100000">
                      <a14:foregroundMark x1="50168" y1="3597" x2="44781" y2="48921"/>
                      <a14:foregroundMark x1="13805" y1="31655" x2="24242" y2="34772"/>
                      <a14:foregroundMark x1="7407" y1="30216" x2="58586" y2="27818"/>
                      <a14:foregroundMark x1="59596" y1="27818" x2="88889" y2="42206"/>
                      <a14:foregroundMark x1="84848" y1="42446" x2="17508" y2="45084"/>
                      <a14:foregroundMark x1="56902" y1="26859" x2="61953" y2="27578"/>
                      <a14:foregroundMark x1="60269" y1="26859" x2="62963" y2="27338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943725" y="42595800"/>
          <a:ext cx="695325" cy="976265"/>
        </a:xfrm>
        <a:prstGeom prst="rect">
          <a:avLst/>
        </a:prstGeom>
      </xdr:spPr>
    </xdr:pic>
    <xdr:clientData/>
  </xdr:twoCellAnchor>
  <xdr:twoCellAnchor editAs="oneCell">
    <xdr:from>
      <xdr:col>5</xdr:col>
      <xdr:colOff>38101</xdr:colOff>
      <xdr:row>46</xdr:row>
      <xdr:rowOff>19051</xdr:rowOff>
    </xdr:from>
    <xdr:to>
      <xdr:col>5</xdr:col>
      <xdr:colOff>1390651</xdr:colOff>
      <xdr:row>46</xdr:row>
      <xdr:rowOff>984743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BEBA8EAE-BF5A-486C-A8C5-ECC9F3942E4B}">
              <a14:imgProps xmlns:a14="http://schemas.microsoft.com/office/drawing/2010/main">
                <a14:imgLayer r:embed="rId33">
                  <a14:imgEffect>
                    <a14:backgroundRemoval t="0" b="100000" l="0" r="100000">
                      <a14:foregroundMark x1="68387" y1="17771" x2="68387" y2="33133"/>
                      <a14:foregroundMark x1="4516" y1="15060" x2="23011" y2="28012"/>
                      <a14:foregroundMark x1="18280" y1="4819" x2="35054" y2="16265"/>
                      <a14:foregroundMark x1="11183" y1="9337" x2="29032" y2="21386"/>
                      <a14:foregroundMark x1="11613" y1="10843" x2="16989" y2="14759"/>
                      <a14:backgroundMark x1="25591" y1="25904" x2="18710" y2="19277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10351" y="43595926"/>
          <a:ext cx="1352550" cy="965692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47</xdr:row>
      <xdr:rowOff>19051</xdr:rowOff>
    </xdr:from>
    <xdr:to>
      <xdr:col>5</xdr:col>
      <xdr:colOff>1371600</xdr:colOff>
      <xdr:row>47</xdr:row>
      <xdr:rowOff>991561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ackgroundRemoval t="0" b="100000" l="0" r="100000">
                      <a14:foregroundMark x1="3151" y1="85833" x2="5882" y2="96667"/>
                      <a14:foregroundMark x1="6092" y1="86389" x2="97479" y2="86389"/>
                      <a14:foregroundMark x1="94538" y1="82778" x2="88866" y2="82778"/>
                      <a14:foregroundMark x1="95168" y1="85556" x2="94118" y2="975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57975" y="44605576"/>
          <a:ext cx="1285875" cy="97251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48</xdr:row>
      <xdr:rowOff>9525</xdr:rowOff>
    </xdr:from>
    <xdr:to>
      <xdr:col>5</xdr:col>
      <xdr:colOff>1390650</xdr:colOff>
      <xdr:row>48</xdr:row>
      <xdr:rowOff>986536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BEBA8EAE-BF5A-486C-A8C5-ECC9F3942E4B}">
              <a14:imgProps xmlns:a14="http://schemas.microsoft.com/office/drawing/2010/main">
                <a14:imgLayer r:embed="rId37">
                  <a14:imgEffect>
                    <a14:backgroundRemoval t="0" b="100000" l="0" r="100000">
                      <a14:foregroundMark x1="11287" y1="25938" x2="42889" y2="13438"/>
                      <a14:foregroundMark x1="17607" y1="18438" x2="28217" y2="12500"/>
                      <a14:foregroundMark x1="30474" y1="11563" x2="48081" y2="13125"/>
                      <a14:foregroundMark x1="60722" y1="10313" x2="98194" y2="29375"/>
                      <a14:foregroundMark x1="86682" y1="21563" x2="90068" y2="23438"/>
                      <a14:foregroundMark x1="83973" y1="71563" x2="63205" y2="90313"/>
                      <a14:foregroundMark x1="86230" y1="52500" x2="86456" y2="63125"/>
                      <a14:foregroundMark x1="76749" y1="82500" x2="83296" y2="73438"/>
                      <a14:foregroundMark x1="86005" y1="65938" x2="84876" y2="68750"/>
                      <a14:foregroundMark x1="32280" y1="42188" x2="38375" y2="58125"/>
                      <a14:foregroundMark x1="9255" y1="30625" x2="6546" y2="35313"/>
                      <a14:foregroundMark x1="18736" y1="16563" x2="18736" y2="16563"/>
                      <a14:foregroundMark x1="25508" y1="12188" x2="25508" y2="12188"/>
                      <a14:foregroundMark x1="3837" y1="52188" x2="7675" y2="73125"/>
                      <a14:foregroundMark x1="8352" y1="73750" x2="13318" y2="79688"/>
                      <a14:foregroundMark x1="5643" y1="66875" x2="5192" y2="65000"/>
                      <a14:backgroundMark x1="74492" y1="20313" x2="79233" y2="25000"/>
                      <a14:backgroundMark x1="71783" y1="19063" x2="74266" y2="21250"/>
                      <a14:backgroundMark x1="4289" y1="27500" x2="1129" y2="40000"/>
                      <a14:backgroundMark x1="2709" y1="85938" x2="12415" y2="94375"/>
                      <a14:backgroundMark x1="14447" y1="95938" x2="23251" y2="99063"/>
                      <a14:backgroundMark x1="1354" y1="60938" x2="3386" y2="78438"/>
                      <a14:backgroundMark x1="29571" y1="97813" x2="33183" y2="98438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10350" y="45605700"/>
          <a:ext cx="1352550" cy="977011"/>
        </a:xfrm>
        <a:prstGeom prst="rect">
          <a:avLst/>
        </a:prstGeom>
      </xdr:spPr>
    </xdr:pic>
    <xdr:clientData/>
  </xdr:twoCellAnchor>
  <xdr:twoCellAnchor editAs="oneCell">
    <xdr:from>
      <xdr:col>5</xdr:col>
      <xdr:colOff>66676</xdr:colOff>
      <xdr:row>49</xdr:row>
      <xdr:rowOff>57150</xdr:rowOff>
    </xdr:from>
    <xdr:to>
      <xdr:col>5</xdr:col>
      <xdr:colOff>1381126</xdr:colOff>
      <xdr:row>49</xdr:row>
      <xdr:rowOff>981075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0" b="76308" l="0" r="90959">
                      <a14:foregroundMark x1="2192" y1="32923" x2="7945" y2="615"/>
                      <a14:foregroundMark x1="87945" y1="33846" x2="81918" y2="1846"/>
                      <a14:foregroundMark x1="5753" y1="923" x2="17534" y2="308"/>
                      <a14:backgroundMark x1="1370" y1="24000" x2="1096" y2="29231"/>
                    </a14:backgroundRemoval>
                  </a14:imgEffect>
                </a14:imgLayer>
              </a14:imgProps>
            </a:ext>
          </a:extLst>
        </a:blip>
        <a:srcRect r="10309" b="29197"/>
        <a:stretch/>
      </xdr:blipFill>
      <xdr:spPr>
        <a:xfrm>
          <a:off x="6638926" y="46662975"/>
          <a:ext cx="131445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50</xdr:row>
      <xdr:rowOff>28575</xdr:rowOff>
    </xdr:from>
    <xdr:to>
      <xdr:col>5</xdr:col>
      <xdr:colOff>1257300</xdr:colOff>
      <xdr:row>51</xdr:row>
      <xdr:rowOff>11391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ackgroundRemoval t="0" b="100000" l="0" r="100000">
                      <a14:foregroundMark x1="24874" y1="3714" x2="31658" y2="16180"/>
                      <a14:foregroundMark x1="33166" y1="17772" x2="36432" y2="35013"/>
                      <a14:foregroundMark x1="36432" y1="35279" x2="34673" y2="50928"/>
                      <a14:foregroundMark x1="25879" y1="6897" x2="23618" y2="2387"/>
                      <a14:foregroundMark x1="25377" y1="2918" x2="32412" y2="10875"/>
                      <a14:foregroundMark x1="38191" y1="3979" x2="36683" y2="20690"/>
                      <a14:foregroundMark x1="42965" y1="1592" x2="55025" y2="14854"/>
                      <a14:foregroundMark x1="55025" y1="14854" x2="57789" y2="21485"/>
                      <a14:foregroundMark x1="76884" y1="35013" x2="86935" y2="37135"/>
                      <a14:foregroundMark x1="86935" y1="37135" x2="93467" y2="44828"/>
                      <a14:foregroundMark x1="93467" y1="45358" x2="94221" y2="49337"/>
                      <a14:foregroundMark x1="93719" y1="51724" x2="91709" y2="53846"/>
                      <a14:foregroundMark x1="89950" y1="57029" x2="88442" y2="61008"/>
                      <a14:foregroundMark x1="84925" y1="49867" x2="84171" y2="57825"/>
                      <a14:foregroundMark x1="83920" y1="57825" x2="77889" y2="62069"/>
                      <a14:foregroundMark x1="37186" y1="19629" x2="38191" y2="25199"/>
                      <a14:foregroundMark x1="76633" y1="39257" x2="82915" y2="42706"/>
                      <a14:foregroundMark x1="91960" y1="54377" x2="90452" y2="56499"/>
                      <a14:foregroundMark x1="38693" y1="1857" x2="37186" y2="5305"/>
                      <a14:foregroundMark x1="83920" y1="36870" x2="84925" y2="37666"/>
                      <a14:backgroundMark x1="34422" y1="6366" x2="29397" y2="3714"/>
                      <a14:backgroundMark x1="79397" y1="46950" x2="79397" y2="49867"/>
                      <a14:backgroundMark x1="84422" y1="40584" x2="87940" y2="42175"/>
                      <a14:backgroundMark x1="80402" y1="38196" x2="83166" y2="39523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781800" y="47644050"/>
          <a:ext cx="1047750" cy="992466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51</xdr:row>
      <xdr:rowOff>9525</xdr:rowOff>
    </xdr:from>
    <xdr:to>
      <xdr:col>5</xdr:col>
      <xdr:colOff>1285875</xdr:colOff>
      <xdr:row>52</xdr:row>
      <xdr:rowOff>13304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ackgroundRemoval t="0" b="100000" l="0" r="100000">
                      <a14:foregroundMark x1="9366" y1="59236" x2="52066" y2="18471"/>
                      <a14:foregroundMark x1="48209" y1="7643" x2="6061" y2="43949"/>
                      <a14:foregroundMark x1="56749" y1="30255" x2="17355" y2="62420"/>
                      <a14:foregroundMark x1="12121" y1="41401" x2="16529" y2="44904"/>
                      <a14:foregroundMark x1="57851" y1="20064" x2="59504" y2="25159"/>
                      <a14:foregroundMark x1="59229" y1="21338" x2="60331" y2="25478"/>
                      <a14:foregroundMark x1="8815" y1="59554" x2="4959" y2="49363"/>
                      <a14:foregroundMark x1="4408" y1="45223" x2="3857" y2="48089"/>
                      <a14:foregroundMark x1="7438" y1="59236" x2="4408" y2="54140"/>
                      <a14:foregroundMark x1="4132" y1="43312" x2="3030" y2="45541"/>
                      <a14:foregroundMark x1="3857" y1="52866" x2="3306" y2="49682"/>
                      <a14:foregroundMark x1="5785" y1="58280" x2="4408" y2="54777"/>
                      <a14:foregroundMark x1="13223" y1="34076" x2="41322" y2="12102"/>
                      <a14:foregroundMark x1="83471" y1="10828" x2="96143" y2="11146"/>
                      <a14:foregroundMark x1="98072" y1="13376" x2="60882" y2="16242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686550" y="48634650"/>
          <a:ext cx="1171575" cy="1013428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52</xdr:row>
      <xdr:rowOff>28575</xdr:rowOff>
    </xdr:from>
    <xdr:to>
      <xdr:col>5</xdr:col>
      <xdr:colOff>1190626</xdr:colOff>
      <xdr:row>52</xdr:row>
      <xdr:rowOff>969977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ackgroundRemoval t="0" b="100000" l="0" r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734176" y="49663350"/>
          <a:ext cx="1028700" cy="941402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53</xdr:row>
      <xdr:rowOff>0</xdr:rowOff>
    </xdr:from>
    <xdr:to>
      <xdr:col>5</xdr:col>
      <xdr:colOff>1143000</xdr:colOff>
      <xdr:row>53</xdr:row>
      <xdr:rowOff>1000935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ackgroundRemoval t="0" b="100000" l="0" r="100000">
                      <a14:backgroundMark x1="12955" y1="45635" x2="11336" y2="50794"/>
                      <a14:backgroundMark x1="92713" y1="50000" x2="87449" y2="59127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734175" y="50644425"/>
          <a:ext cx="981075" cy="1000935"/>
        </a:xfrm>
        <a:prstGeom prst="rect">
          <a:avLst/>
        </a:prstGeom>
      </xdr:spPr>
    </xdr:pic>
    <xdr:clientData/>
  </xdr:twoCellAnchor>
  <xdr:twoCellAnchor>
    <xdr:from>
      <xdr:col>5</xdr:col>
      <xdr:colOff>336178</xdr:colOff>
      <xdr:row>54</xdr:row>
      <xdr:rowOff>116649</xdr:rowOff>
    </xdr:from>
    <xdr:to>
      <xdr:col>5</xdr:col>
      <xdr:colOff>1042148</xdr:colOff>
      <xdr:row>54</xdr:row>
      <xdr:rowOff>822511</xdr:rowOff>
    </xdr:to>
    <xdr:pic>
      <xdr:nvPicPr>
        <xdr:cNvPr id="30" name="Picture 29" descr="Image result for sparkfun mcp4725">
          <a:hlinkClick xmlns:r="http://schemas.openxmlformats.org/officeDocument/2006/relationships" r:id="rId48" tgtFrame="_blank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BEBA8EAE-BF5A-486C-A8C5-ECC9F3942E4B}">
              <a14:imgProps xmlns:a14="http://schemas.microsoft.com/office/drawing/2010/main">
                <a14:imgLayer r:embed="rId50">
                  <a14:imgEffect>
                    <a14:backgroundRemoval t="2500" b="97167" l="667" r="96667">
                      <a14:foregroundMark x1="7667" y1="8500" x2="6667" y2="35833"/>
                      <a14:foregroundMark x1="10167" y1="22667" x2="28500" y2="20833"/>
                      <a14:foregroundMark x1="23000" y1="25500" x2="24167" y2="35000"/>
                      <a14:foregroundMark x1="23000" y1="10500" x2="25500" y2="87667"/>
                      <a14:foregroundMark x1="30333" y1="88500" x2="74667" y2="54833"/>
                      <a14:foregroundMark x1="46833" y1="35000" x2="28500" y2="79333"/>
                      <a14:foregroundMark x1="42500" y1="80500" x2="32833" y2="44500"/>
                      <a14:foregroundMark x1="34000" y1="36833" x2="32833" y2="65333"/>
                      <a14:foregroundMark x1="32833" y1="13833" x2="28500" y2="36833"/>
                      <a14:foregroundMark x1="27500" y1="16500" x2="27500" y2="16500"/>
                      <a14:foregroundMark x1="88167" y1="33333" x2="89833" y2="74833"/>
                      <a14:foregroundMark x1="90333" y1="91333" x2="90333" y2="91333"/>
                      <a14:foregroundMark x1="87833" y1="93167" x2="77167" y2="93833"/>
                      <a14:foregroundMark x1="91833" y1="77833" x2="92167" y2="88167"/>
                      <a14:foregroundMark x1="91667" y1="13167" x2="93167" y2="26000"/>
                      <a14:foregroundMark x1="7667" y1="35167" x2="7000" y2="93167"/>
                      <a14:foregroundMark x1="16833" y1="93500" x2="22333" y2="89167"/>
                      <a14:foregroundMark x1="76833" y1="93833" x2="8333" y2="935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4031" y="51764561"/>
          <a:ext cx="705970" cy="705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://www.kleinteileversand.de/shop2/catalog/product_info.php?cPath=53&amp;products_id=204&amp;osCsid=3c6e19749e4effc984a8e590eb97a1b3" TargetMode="External"/><Relationship Id="rId18" Type="http://schemas.openxmlformats.org/officeDocument/2006/relationships/hyperlink" Target="http://www.schraubenluchs.de/METRISCHE-SCHRAUBEN/Zylinderschrauben-DIN-912/Zylinderschrauben-DIN-912-Edelstahl-A2/M-5/100-Stueck-Zylinderschrauben-DIN-912-Edelstahl-A2-M5-x-10::17767.html" TargetMode="External"/><Relationship Id="rId26" Type="http://schemas.openxmlformats.org/officeDocument/2006/relationships/hyperlink" Target="https://de.aliexpress.com/item/High-quality-T8-8-mm-lead-screw-400-mm-8mm-lead-trapezoidal-spindle-screw-with-3pcs/32603424968.html?spm=2114.010208.3.2.2Dkz1A&amp;ws_ab_test=searchweb0_0,searchweb201602_2_10091_10090_10088_10089,searchweb201603_1&amp;btsid=7fe74484-c31f-4706-9a3b-6f06d4f7db30" TargetMode="External"/><Relationship Id="rId39" Type="http://schemas.openxmlformats.org/officeDocument/2006/relationships/hyperlink" Target="https://de.aliexpress.com/item/Laser-driver-board-Drive-module-Constant-current-Buck-450nm-3A-TTL-modulation-Blu-ray-drive-circuit/32542179216.html?spm=2114.13010608.0.0.wwUmLc&amp;detailNewVersion=&amp;categoryId=4338" TargetMode="External"/><Relationship Id="rId21" Type="http://schemas.openxmlformats.org/officeDocument/2006/relationships/hyperlink" Target="http://www.schraubenluchs.de/SCHEIBEN-FEDERRINGE/Unterlegscheiben/Unterlegscheiben-DIN-125-Standard/Unterlegscheiben-DIN-125-Edelstahl-A2/250-x-Unterlegscheiben-DIN-125-Edelstahl-A2-5-3::838.html" TargetMode="External"/><Relationship Id="rId34" Type="http://schemas.openxmlformats.org/officeDocument/2006/relationships/hyperlink" Target="https://de.aliexpress.com/item/Excellent-Quality-Metal-Sealed-Shielded-Deep-Groove-Ball-Bearings-SkateBoard-Scooter-Roller-Wheels-ABEC-5-608ZZ/32589510051.html?spm=2114.13010608.0.0.2QDyvC&amp;detailNewVersion=&amp;categoryId=200002000" TargetMode="External"/><Relationship Id="rId42" Type="http://schemas.openxmlformats.org/officeDocument/2006/relationships/hyperlink" Target="http://www.ebay.de/itm/DE-Ship-5pcs-Nema-17-Stepper-Motor-45Ncm-4-lead-1m-Cable-W-Connector-DIY-CNC-/331551871044?hash=item4d32081044:g:8ZoAAOSwjVVVkRDE" TargetMode="External"/><Relationship Id="rId47" Type="http://schemas.openxmlformats.org/officeDocument/2006/relationships/hyperlink" Target="https://de.aliexpress.com/item/Tanbaby-LED-Strip-light-5630-DC12V-5M-300led-flexible-5730-bar-light-high-brightness-Non-waterproof/32429656371.html?spm=2114.13010608.0.0.wwUmLc&amp;detailNewVersion=&amp;categoryId=200001051" TargetMode="External"/><Relationship Id="rId50" Type="http://schemas.openxmlformats.org/officeDocument/2006/relationships/printerSettings" Target="../printerSettings/printerSettings1.bin"/><Relationship Id="rId7" Type="http://schemas.openxmlformats.org/officeDocument/2006/relationships/hyperlink" Target="https://www.dold-mechatronik.de/Aluminiumprofil-20x10-I-Typ-Nut-5-ZUSCHNITT-bis-1200-mm-500-EUR-m-025-EUR-pro-Schnitt" TargetMode="External"/><Relationship Id="rId2" Type="http://schemas.openxmlformats.org/officeDocument/2006/relationships/hyperlink" Target="https://www.dold-mechatronik.de/Aluminiumprofil-20x20-I-Typ-Nut-5-ZUSCHNITT-bis-1200-mm-425-EUR-m-025-EUR-pro-Schnitt" TargetMode="External"/><Relationship Id="rId16" Type="http://schemas.openxmlformats.org/officeDocument/2006/relationships/hyperlink" Target="http://www.schraubenluchs.de/MUTTERN/Sechskantmutter-DIN-934-Standard/Edelstahl-A2/200-Stueck-Sechskantmuttern-DIN-934-A2-M-5::770.html" TargetMode="External"/><Relationship Id="rId29" Type="http://schemas.openxmlformats.org/officeDocument/2006/relationships/hyperlink" Target="https://de.aliexpress.com/item/Free-Shipping-3d-printer-belt-closed-loop-rubber-GT2-timing-belt-200-2GT-6-teeth-100/32368990930.html?spm=2114.010208.3.2.snCsuX&amp;ws_ab_test=searchweb0_0,searchweb201602_2_10091_10090_10088_10089,searchweb201603_1&amp;btsid=f9274b2d-e8b1-492e-8ece-5f6a34e6ad09" TargetMode="External"/><Relationship Id="rId11" Type="http://schemas.openxmlformats.org/officeDocument/2006/relationships/hyperlink" Target="https://www.dold-mechatronik.de/Praezisionswelle-12mm-h6-geschliffen-und-gehaertet-ZUSCHNITT-bis-1200mm-1600-EUR-m-025-EUR-pro-Schnitt" TargetMode="External"/><Relationship Id="rId24" Type="http://schemas.openxmlformats.org/officeDocument/2006/relationships/hyperlink" Target="https://de.aliexpress.com/item/Free-Shipping-3D-printer-parts-UM2-Ultimaker-2-Square-Flanged-Linear-Bearing-LMK12LUU/32368303377.html?spm=2114.010208.3.2.3IzxXJ&amp;ws_ab_test=searchweb0_0,searchweb201602_2_10091_10090_10088_10089,searchweb201603_1&amp;btsid=f340c38b-bac9-4a2b-b065-ccebdd5f7f31" TargetMode="External"/><Relationship Id="rId32" Type="http://schemas.openxmlformats.org/officeDocument/2006/relationships/hyperlink" Target="https://de.aliexpress.com/item/Hot-Sale-1pcs-3D-Printer-Parts-Accessory-GT2-20teeth-20-teeth-Timing-Alumium-Pulley-Bore-5mm/32322443379.html?spm=2114.13010608.0.0.Rsoia2&amp;detailNewVersion=&amp;categoryId=400103" TargetMode="External"/><Relationship Id="rId37" Type="http://schemas.openxmlformats.org/officeDocument/2006/relationships/hyperlink" Target="https://de.aliexpress.com/item/Free-shipping-1pcs-RAMPS-1-4-3D-printer-control-panel-printer-Control-Reprap-MendelPrusa/32339905850.html?spm=2114.13010608.0.0.Y1kFp3" TargetMode="External"/><Relationship Id="rId40" Type="http://schemas.openxmlformats.org/officeDocument/2006/relationships/hyperlink" Target="http://www.ebay.de/itm/1-8W-445nm-A-Type-M140-Blue-Diode-in-Module-W-Leads-Three-Element-Glass-Lens-/170644449122?hash=item27bb33a762:g:eWcAAOSwB9xXOgso" TargetMode="External"/><Relationship Id="rId45" Type="http://schemas.openxmlformats.org/officeDocument/2006/relationships/hyperlink" Target="https://de.aliexpress.com/item/1pcs-solid-state-relay-SSR-25DA-25A-3-32V-DC-TO-24-380V-AC-SSR/32663806352.html?spm=2114.13010608.0.0.Y1kFp3&amp;detailNewVersion=&amp;categoryId=141909" TargetMode="External"/><Relationship Id="rId5" Type="http://schemas.openxmlformats.org/officeDocument/2006/relationships/hyperlink" Target="https://www.dold-mechatronik.de/Aluminiumprofil-20x20-I-Typ-Nut-5-ZUSCHNITT-bis-1200-mm-425-EUR-m-025-EUR-pro-Schnitt" TargetMode="External"/><Relationship Id="rId15" Type="http://schemas.openxmlformats.org/officeDocument/2006/relationships/hyperlink" Target="http://www.schraubenluchs.de/MUTTERN/Vierkantmuttern/Vierkantmuttern-verzinkt/DIN-557/1000-Stk-Vierkantmuttern-D-557-M-4::2857.html" TargetMode="External"/><Relationship Id="rId23" Type="http://schemas.openxmlformats.org/officeDocument/2006/relationships/hyperlink" Target="https://de.aliexpress.com/item/4-pcs-SC12UU-SCS12UU-Linear-motion-ball-bearings-slide-block-bushing-for-12mm-linear-shaft-guide/32393459446.html?spm=2114.13010608.0.0.2QDyvC&amp;detailNewVersion=&amp;categoryId=4106" TargetMode="External"/><Relationship Id="rId28" Type="http://schemas.openxmlformats.org/officeDocument/2006/relationships/hyperlink" Target="https://de.aliexpress.com/item/1pcs-lot-130-GT2-loop-timing-belt-width-6mm-GT2-belt-Rubber-Fiberglass-inner-length-130mm/32696696314.html?spm=2114.010208.3.2.sFk08b&amp;ws_ab_test=searchweb0_0,searchweb201602_2_10091_10090_10088_10089,searchweb201603_1&amp;btsid=272322ef-20a5-4017-a1e1-d3903a85a737" TargetMode="External"/><Relationship Id="rId36" Type="http://schemas.openxmlformats.org/officeDocument/2006/relationships/hyperlink" Target="https://de.aliexpress.com/item/Mega-2560-R3-Mega2560-REV3-ATmega2560-16AU-CH340G-Board-ON-USB-Cable-compatible-for-arduino-No/32560951211.html?spm=2114.13010608.0.0.W5dQl2&amp;detailNewVersion=&amp;categoryId=400103" TargetMode="External"/><Relationship Id="rId49" Type="http://schemas.openxmlformats.org/officeDocument/2006/relationships/hyperlink" Target="https://de.aliexpress.com/item/100pcs-RM065-10K-ohm-103-Trim-Pot-Trimmer-Potentiometer/32581734443.html?spm=2114.010208.3.40.rr5a5t&amp;ws_ab_test=searchweb0_0,searchweb201602_2_10091_10090_10088_10089,searchweb201603_1&amp;btsid=118ff715-9d95-49fc-9845-7bc7f4d8c949" TargetMode="External"/><Relationship Id="rId10" Type="http://schemas.openxmlformats.org/officeDocument/2006/relationships/hyperlink" Target="https://www.dold-mechatronik.de/Praezisionswelle-12mm-h6-geschliffen-und-gehaertet-ZUSCHNITT-bis-1200mm-1600-EUR-m-025-EUR-pro-Schnitt" TargetMode="External"/><Relationship Id="rId19" Type="http://schemas.openxmlformats.org/officeDocument/2006/relationships/hyperlink" Target="http://www.schraubenluchs.de/METRISCHE-SCHRAUBEN/Linsenschrauben-ISO-7380-1/Linsenschrauben-ISO-7380-1-Innensechskant-A2/ISO-7380-1-Edelstahl-A2-M-5/100-Stueck-Linsenschrauben-ISO-7380-1-A2-M5-x-10::2653.html" TargetMode="External"/><Relationship Id="rId31" Type="http://schemas.openxmlformats.org/officeDocument/2006/relationships/hyperlink" Target="https://de.aliexpress.com/item/Hot-Sale-1pcs-3D-Printer-Parts-Accessory-GT2-20teeth-20-teeth-Timing-Alumium-Pulley-Bore-5mm/32322443379.html?spm=2114.13010608.0.0.Rsoia2&amp;detailNewVersion=&amp;categoryId=400103" TargetMode="External"/><Relationship Id="rId44" Type="http://schemas.openxmlformats.org/officeDocument/2006/relationships/hyperlink" Target="https://de.aliexpress.com/item/Black-60-60-mm-Vacuum-Injection-Molding-Machine-Repair-Far-infrared-Ceramic-Heating-Plate-Ceramic-Heater/32621856792.html?spm=2114.13010608.0.0.Y1kFp3&amp;detailNewVersion=&amp;categoryId=200038144" TargetMode="External"/><Relationship Id="rId4" Type="http://schemas.openxmlformats.org/officeDocument/2006/relationships/hyperlink" Target="https://www.dold-mechatronik.de/Aluminiumprofil-20x20-I-Typ-Nut-5-ZUSCHNITT-bis-1200-mm-425-EUR-m-025-EUR-pro-Schnitt" TargetMode="External"/><Relationship Id="rId9" Type="http://schemas.openxmlformats.org/officeDocument/2006/relationships/hyperlink" Target="https://www.dold-mechatronik.de/Praezisionswelle-12mm-h6-geschliffen-und-gehaertet-ZUSCHNITT-bis-1200mm-1600-EUR-m-025-EUR-pro-Schnitt" TargetMode="External"/><Relationship Id="rId14" Type="http://schemas.openxmlformats.org/officeDocument/2006/relationships/hyperlink" Target="http://www.schraubenluchs.de/METRISCHE-SCHRAUBEN/Zylinderschrauben-DIN-912/Zylinderschrauben-DIN-912-Edelstahl-A2/M-4/100-Stueck-Zylinderschrauben-DIN-912-Edelstahl-A2-M4-x-6::17753.html" TargetMode="External"/><Relationship Id="rId22" Type="http://schemas.openxmlformats.org/officeDocument/2006/relationships/hyperlink" Target="http://www.schraubenluchs.de/SCHEIBEN-FEDERRINGE/Unterlegscheiben/Unterlegscheiben-DIN-125-Standard/Unterlegscheiben-DIN-125-Edelstahl-A2/250-x-Unterlegscheiben-DIN-125-Edelstahl-A2-4-3::14870.html" TargetMode="External"/><Relationship Id="rId27" Type="http://schemas.openxmlformats.org/officeDocument/2006/relationships/hyperlink" Target="https://de.aliexpress.com/item/2PCS-LOT-SK12-Linear-Rail-Vertical-Bearings-Shaft-Guide-Support-Bracket-42x14x37-5mm-The-Best-Price/32600516837.html?spm=2114.13010608.0.0.Rsoia2" TargetMode="External"/><Relationship Id="rId30" Type="http://schemas.openxmlformats.org/officeDocument/2006/relationships/hyperlink" Target="https://de.aliexpress.com/item/FREE-SHIPPING-GT2-6mm-open-timing-belt-width-6mm-GT2-belt-Rubbr-Fiberglass-length-10meter-the/1656238118.html?spm=2114.010208.3.1.8TNg5w&amp;ws_ab_test=searchweb0_0,searchweb201602_2_10091_10090_10088_10089,searchweb201603_1&amp;btsid=9093d35a-864f-4679-bdec-862053928700" TargetMode="External"/><Relationship Id="rId35" Type="http://schemas.openxmlformats.org/officeDocument/2006/relationships/hyperlink" Target="https://de.aliexpress.com/item/10m-Waterproof-Mini-USB-Endoscope-Inspection-Camera-6-White-LEDs-5-5mm-Lens-Mini-Borescope-Snake/32505211796.html?spm=2114.13010608.0.0.yy3deA&amp;detailNewVersion=&amp;categoryId=200003886" TargetMode="External"/><Relationship Id="rId43" Type="http://schemas.openxmlformats.org/officeDocument/2006/relationships/hyperlink" Target="https://de.aliexpress.com/item/Free-Shipping-GY-906-MLX90614ESF-New-MLX90614-Contactless-Temperature-Sensor-Module-For-Arduino-Compatible/32465420303.html?spm=2114.13010608.0.0.W5dQl2" TargetMode="External"/><Relationship Id="rId48" Type="http://schemas.openxmlformats.org/officeDocument/2006/relationships/hyperlink" Target="https://de.aliexpress.com/item/1PCS-High-power-chip-LED-bulb-MR16-3W-4W-5W-12V-Dimmable-Led-Spotlights-Warm-Cool/32658894304.html?spm=2114.010208.3.65.cXdJvP&amp;ws_ab_test=searchweb0_0,searchweb201602_2_10091_10090_10088_10089,searchweb201603_1&amp;btsid=96589b8e-34e0-4e26-92d9-c39aceea02d5" TargetMode="External"/><Relationship Id="rId8" Type="http://schemas.openxmlformats.org/officeDocument/2006/relationships/hyperlink" Target="https://www.dold-mechatronik.de/Praezisionswelle-12mm-h6-geschliffen-und-gehaertet-ZUSCHNITT-bis-1200mm-1600-EUR-m-025-EUR-pro-Schnitt" TargetMode="External"/><Relationship Id="rId3" Type="http://schemas.openxmlformats.org/officeDocument/2006/relationships/hyperlink" Target="https://www.dold-mechatronik.de/Aluminiumprofil-20x20-I-Typ-Nut-5-ZUSCHNITT-bis-1200-mm-425-EUR-m-025-EUR-pro-Schnitt" TargetMode="External"/><Relationship Id="rId12" Type="http://schemas.openxmlformats.org/officeDocument/2006/relationships/hyperlink" Target="http://www.kleinteileversand.de/shop2/catalog/product_info.php?products_id=2276&amp;osCsid=cpdlslcjha" TargetMode="External"/><Relationship Id="rId17" Type="http://schemas.openxmlformats.org/officeDocument/2006/relationships/hyperlink" Target="http://www.schraubenluchs.de/METRISCHE-SCHRAUBEN/Zylinderschrauben-DIN-912/Zylinderschrauben-DIN-912-Edelstahl-A2/M-5/100-Stueck-Zylinderschrauben-DIN-912-Edelstahl-A2-M5-x-12::4441.html" TargetMode="External"/><Relationship Id="rId25" Type="http://schemas.openxmlformats.org/officeDocument/2006/relationships/hyperlink" Target="https://de.aliexpress.com/item/Free-shipping-LM12UU-12mm-Linear-Ball-Bearing-Bushing-Linear-Bearings-CNC-parts-3d-printer-parts-LM12/32227097629.html?spm=2114.13010608.0.0.2QDyvC&amp;detailNewVersion=&amp;categoryId=4106" TargetMode="External"/><Relationship Id="rId33" Type="http://schemas.openxmlformats.org/officeDocument/2006/relationships/hyperlink" Target="https://de.aliexpress.com/item/10pcs-metal-Sealed-Miniature-Mini-Bearing-free-shipping-625-625Z-625ZZ-5-16-5mm-Carbon-steel/32465310094.html?spm=2114.13010608.0.0.Rsoia2&amp;detailNewVersion=&amp;categoryId=515" TargetMode="External"/><Relationship Id="rId38" Type="http://schemas.openxmlformats.org/officeDocument/2006/relationships/hyperlink" Target="https://de.aliexpress.com/item/CNC-3D-Printer-Parts-Accessory-Reprap-pololu-A4988-Stepper-Motor-Driver-Module-with-Heatsink-for-ramps/32326695965.html?spm=2114.13010608.0.0.Y1kFp3&amp;detailNewVersion=&amp;categoryId=400103" TargetMode="External"/><Relationship Id="rId46" Type="http://schemas.openxmlformats.org/officeDocument/2006/relationships/hyperlink" Target="https://de.aliexpress.com/item/Free-shipping-1pcs-lot-LCD-Board-2004-20-4-LCD-20X4-5V-Blue-screen-blacklight-LCD2004/1893875464.html?spm=2114.010208.3.85.WitjFS&amp;ws_ab_test=searchweb0_0,searchweb201602_2_10091_10090_10088_10089,searchweb201603_1&amp;btsid=7dfad511-3228-4e29-9e41-73ae46ef4ed8" TargetMode="External"/><Relationship Id="rId20" Type="http://schemas.openxmlformats.org/officeDocument/2006/relationships/hyperlink" Target="http://www.schraubenluchs.de/METRISCHE-SCHRAUBEN/Zylinderschrauben-DIN-912/Zylinderschrauben-DIN-912-Edelstahl-A2/M-3/100-Stueck-Zylinderschrauben-DIN-912-Edelstahl-A2-M3-x-8::4416.html" TargetMode="External"/><Relationship Id="rId41" Type="http://schemas.openxmlformats.org/officeDocument/2006/relationships/hyperlink" Target="https://de.aliexpress.com/item/micro-switch-3PIN-5A-250V-Stalk-switch-KW11-3Z-microswitch-50pcs-lot-long-Stalk-switch-in/1635599799.html?spm=2114.13010608.0.0.JCFPHm" TargetMode="External"/><Relationship Id="rId1" Type="http://schemas.openxmlformats.org/officeDocument/2006/relationships/hyperlink" Target="https://www.dold-mechatronik.de/Aluminiumprofil-20x20-I-Typ-Nut-5-ZUSCHNITT-bis-1200-mm-425-EUR-m-025-EUR-pro-Schnitt" TargetMode="External"/><Relationship Id="rId6" Type="http://schemas.openxmlformats.org/officeDocument/2006/relationships/hyperlink" Target="https://www.dold-mechatronik.de/Aluminiumprofil-20x40-I-Typ-Nut-5-Standardlaengen-875-EUR-m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.bin"/><Relationship Id="rId3" Type="http://schemas.openxmlformats.org/officeDocument/2006/relationships/hyperlink" Target="https://de.aliexpress.com/item/Tanbaby-LED-Strip-light-5630-DC12V-5M-300led-flexible-5730-bar-light-high-brightness-Non-waterproof/32429656371.html?spm=2114.13010608.0.0.wwUmLc&amp;detailNewVersion=&amp;categoryId=200001051" TargetMode="External"/><Relationship Id="rId7" Type="http://schemas.openxmlformats.org/officeDocument/2006/relationships/hyperlink" Target="https://www.aliexpress.com/item/Free-shipping-T8-Lead-screw-500-mm-8mm-brass-copper-nut-KFL08-bearing-Bracket-Flexible-Coupling/32655566750.html?spm=2114.search0104.8.68.4e1d2589qHLYKY" TargetMode="External"/><Relationship Id="rId2" Type="http://schemas.openxmlformats.org/officeDocument/2006/relationships/hyperlink" Target="https://store.arduino.cc/usa/arduino-due" TargetMode="External"/><Relationship Id="rId1" Type="http://schemas.openxmlformats.org/officeDocument/2006/relationships/hyperlink" Target="https://www.reprap.me/radds-v15.html" TargetMode="External"/><Relationship Id="rId6" Type="http://schemas.openxmlformats.org/officeDocument/2006/relationships/hyperlink" Target="https://de.aliexpress.com/item/Black-60-60-mm-Vacuum-Injection-Molding-Machine-Repair-Far-infrared-Ceramic-Heating-Plate-Ceramic-Heater/32621856792.html?spm=2114.13010608.0.0.Y1kFp3&amp;detailNewVersion=&amp;categoryId=200038144" TargetMode="External"/><Relationship Id="rId5" Type="http://schemas.openxmlformats.org/officeDocument/2006/relationships/hyperlink" Target="https://www.aliexpress.com/item/Hot-30Kpps-laser-Galvo-Galvanometer-Based-Optical-Scanner-including-Show-Card/1905934723.html?spm=a2g0s.13010208.99999999.260.78233c00JkZ8IV" TargetMode="External"/><Relationship Id="rId4" Type="http://schemas.openxmlformats.org/officeDocument/2006/relationships/hyperlink" Target="https://de.aliexpress.com/item/Free-Shipping-GY-906-MLX90614ESF-New-MLX90614-Contactless-Temperature-Sensor-Module-For-Arduino-Compatible/32465420303.html?spm=2114.13010608.0.0.W5dQl2" TargetMode="External"/><Relationship Id="rId9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hyperlink" Target="https://store.arduino.cc/usa/arduino-due" TargetMode="External"/><Relationship Id="rId1" Type="http://schemas.openxmlformats.org/officeDocument/2006/relationships/hyperlink" Target="https://www.reprap.me/radds-v15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1"/>
  <sheetViews>
    <sheetView zoomScale="85" zoomScaleNormal="85" workbookViewId="0">
      <selection activeCell="E9" sqref="E9"/>
    </sheetView>
  </sheetViews>
  <sheetFormatPr defaultColWidth="9.140625" defaultRowHeight="15"/>
  <cols>
    <col min="1" max="1" width="9.140625" style="4"/>
    <col min="2" max="2" width="12.85546875" style="4" bestFit="1" customWidth="1"/>
    <col min="3" max="3" width="45.42578125" style="4" customWidth="1"/>
    <col min="4" max="4" width="38.7109375" style="4" customWidth="1"/>
    <col min="5" max="5" width="25.42578125" style="4" customWidth="1"/>
    <col min="6" max="7" width="9.140625" style="4"/>
    <col min="8" max="10" width="8.7109375" customWidth="1"/>
    <col min="11" max="16384" width="9.140625" style="4"/>
  </cols>
  <sheetData>
    <row r="1" spans="1:5" ht="19.5">
      <c r="A1" s="82" t="s">
        <v>0</v>
      </c>
      <c r="B1" s="1" t="s">
        <v>1</v>
      </c>
      <c r="C1" s="1" t="s">
        <v>2</v>
      </c>
      <c r="D1" s="1" t="s">
        <v>3</v>
      </c>
      <c r="E1" s="1" t="s">
        <v>4</v>
      </c>
    </row>
    <row r="2" spans="1:5" ht="18.75">
      <c r="A2" s="82"/>
      <c r="B2" s="2" t="s">
        <v>5</v>
      </c>
      <c r="C2" s="6" t="s">
        <v>6</v>
      </c>
      <c r="D2" s="2"/>
      <c r="E2" s="3" t="s">
        <v>7</v>
      </c>
    </row>
    <row r="3" spans="1:5" ht="18.75">
      <c r="A3" s="82"/>
      <c r="B3" s="2" t="s">
        <v>8</v>
      </c>
      <c r="C3" s="6" t="s">
        <v>9</v>
      </c>
      <c r="D3" s="2"/>
      <c r="E3" s="3" t="s">
        <v>10</v>
      </c>
    </row>
    <row r="4" spans="1:5" ht="18.75">
      <c r="A4" s="82"/>
      <c r="B4" s="2" t="s">
        <v>11</v>
      </c>
      <c r="C4" s="6" t="s">
        <v>12</v>
      </c>
      <c r="D4" s="2"/>
      <c r="E4" s="3" t="s">
        <v>10</v>
      </c>
    </row>
    <row r="5" spans="1:5" ht="18.75">
      <c r="A5" s="82"/>
      <c r="B5" s="2" t="s">
        <v>11</v>
      </c>
      <c r="C5" s="6" t="s">
        <v>13</v>
      </c>
      <c r="D5" s="2"/>
      <c r="E5" s="3" t="s">
        <v>10</v>
      </c>
    </row>
    <row r="6" spans="1:5" ht="18.75">
      <c r="A6" s="82"/>
      <c r="B6" s="2" t="s">
        <v>11</v>
      </c>
      <c r="C6" s="6" t="s">
        <v>14</v>
      </c>
      <c r="D6" s="2"/>
      <c r="E6" s="3" t="s">
        <v>10</v>
      </c>
    </row>
    <row r="7" spans="1:5" ht="18.75">
      <c r="A7" s="82"/>
      <c r="B7" s="2" t="s">
        <v>11</v>
      </c>
      <c r="C7" s="6" t="s">
        <v>15</v>
      </c>
      <c r="D7" s="2"/>
      <c r="E7" s="3" t="s">
        <v>10</v>
      </c>
    </row>
    <row r="8" spans="1:5" ht="18.75">
      <c r="A8" s="82"/>
      <c r="B8" s="2" t="s">
        <v>11</v>
      </c>
      <c r="C8" s="6" t="s">
        <v>16</v>
      </c>
      <c r="D8" s="2"/>
      <c r="E8" s="3" t="s">
        <v>10</v>
      </c>
    </row>
    <row r="9" spans="1:5" ht="18.75">
      <c r="A9" s="82"/>
      <c r="B9" s="2" t="s">
        <v>5</v>
      </c>
      <c r="C9" s="6" t="s">
        <v>17</v>
      </c>
      <c r="D9" s="2"/>
      <c r="E9" s="3" t="s">
        <v>10</v>
      </c>
    </row>
    <row r="10" spans="1:5" ht="18.75">
      <c r="A10" s="82"/>
      <c r="B10" s="2" t="s">
        <v>11</v>
      </c>
      <c r="C10" s="6" t="s">
        <v>18</v>
      </c>
      <c r="D10" s="2"/>
      <c r="E10" s="3" t="s">
        <v>10</v>
      </c>
    </row>
    <row r="11" spans="1:5" ht="18.75">
      <c r="A11" s="82"/>
      <c r="B11" s="2" t="s">
        <v>11</v>
      </c>
      <c r="C11" s="6" t="s">
        <v>19</v>
      </c>
      <c r="D11" s="2"/>
      <c r="E11" s="3" t="s">
        <v>10</v>
      </c>
    </row>
    <row r="12" spans="1:5" ht="18.75">
      <c r="A12" s="82"/>
      <c r="B12" s="2" t="s">
        <v>11</v>
      </c>
      <c r="C12" s="6" t="s">
        <v>20</v>
      </c>
      <c r="D12" s="2"/>
      <c r="E12" s="3" t="s">
        <v>10</v>
      </c>
    </row>
    <row r="13" spans="1:5" ht="18.75">
      <c r="A13" s="82"/>
      <c r="B13" s="2" t="s">
        <v>11</v>
      </c>
      <c r="C13" s="6" t="s">
        <v>21</v>
      </c>
      <c r="D13" s="2"/>
      <c r="E13" s="3" t="s">
        <v>22</v>
      </c>
    </row>
    <row r="14" spans="1:5" ht="18.75">
      <c r="A14" s="82"/>
      <c r="B14" s="2" t="s">
        <v>11</v>
      </c>
      <c r="C14" s="6" t="s">
        <v>23</v>
      </c>
      <c r="D14" s="2"/>
      <c r="E14" s="3" t="s">
        <v>22</v>
      </c>
    </row>
    <row r="15" spans="1:5" ht="18.75">
      <c r="A15" s="82" t="s">
        <v>24</v>
      </c>
      <c r="B15" s="2" t="s">
        <v>25</v>
      </c>
      <c r="C15" s="6" t="s">
        <v>26</v>
      </c>
      <c r="D15" s="5"/>
      <c r="E15" s="3" t="s">
        <v>27</v>
      </c>
    </row>
    <row r="16" spans="1:5" ht="18.75">
      <c r="A16" s="82"/>
      <c r="B16" s="2" t="s">
        <v>25</v>
      </c>
      <c r="C16" s="6" t="s">
        <v>28</v>
      </c>
      <c r="D16" s="5"/>
      <c r="E16" s="3" t="s">
        <v>27</v>
      </c>
    </row>
    <row r="17" spans="1:5" ht="37.5">
      <c r="A17" s="82"/>
      <c r="B17" s="2" t="s">
        <v>29</v>
      </c>
      <c r="C17" s="6" t="s">
        <v>30</v>
      </c>
      <c r="D17" s="5"/>
      <c r="E17" s="3" t="s">
        <v>27</v>
      </c>
    </row>
    <row r="18" spans="1:5" ht="18.75">
      <c r="A18" s="82"/>
      <c r="B18" s="2" t="s">
        <v>29</v>
      </c>
      <c r="C18" s="6" t="s">
        <v>31</v>
      </c>
      <c r="D18" s="5"/>
      <c r="E18" s="3" t="s">
        <v>27</v>
      </c>
    </row>
    <row r="19" spans="1:5" ht="18.75">
      <c r="A19" s="82"/>
      <c r="B19" s="2" t="s">
        <v>29</v>
      </c>
      <c r="C19" s="6" t="s">
        <v>32</v>
      </c>
      <c r="D19" s="5"/>
      <c r="E19" s="3" t="s">
        <v>27</v>
      </c>
    </row>
    <row r="20" spans="1:5" ht="18.75">
      <c r="A20" s="82"/>
      <c r="B20" s="2" t="s">
        <v>29</v>
      </c>
      <c r="C20" s="6" t="s">
        <v>33</v>
      </c>
      <c r="D20" s="5"/>
      <c r="E20" s="3" t="s">
        <v>27</v>
      </c>
    </row>
    <row r="21" spans="1:5" ht="18.75">
      <c r="A21" s="82"/>
      <c r="B21" s="2" t="s">
        <v>29</v>
      </c>
      <c r="C21" s="6" t="s">
        <v>34</v>
      </c>
      <c r="D21" s="5"/>
      <c r="E21" s="3" t="s">
        <v>27</v>
      </c>
    </row>
    <row r="22" spans="1:5" ht="18.75">
      <c r="A22" s="82"/>
      <c r="B22" s="2" t="s">
        <v>29</v>
      </c>
      <c r="C22" s="6" t="s">
        <v>35</v>
      </c>
      <c r="D22" s="5"/>
      <c r="E22" s="3" t="s">
        <v>27</v>
      </c>
    </row>
    <row r="23" spans="1:5" ht="18.75">
      <c r="A23" s="82"/>
      <c r="B23" s="2" t="s">
        <v>29</v>
      </c>
      <c r="C23" s="6" t="s">
        <v>36</v>
      </c>
      <c r="D23" s="5"/>
      <c r="E23" s="3" t="s">
        <v>27</v>
      </c>
    </row>
    <row r="24" spans="1:5" ht="18.75">
      <c r="A24" s="83" t="s">
        <v>37</v>
      </c>
      <c r="B24" s="2" t="s">
        <v>5</v>
      </c>
      <c r="C24" s="6" t="s">
        <v>38</v>
      </c>
      <c r="D24" s="5"/>
      <c r="E24" s="3" t="s">
        <v>39</v>
      </c>
    </row>
    <row r="25" spans="1:5" ht="18.75">
      <c r="A25" s="83"/>
      <c r="B25" s="2" t="s">
        <v>5</v>
      </c>
      <c r="C25" s="6" t="s">
        <v>40</v>
      </c>
      <c r="D25" s="5"/>
      <c r="E25" s="3" t="s">
        <v>39</v>
      </c>
    </row>
    <row r="26" spans="1:5" ht="18.75">
      <c r="A26" s="83"/>
      <c r="B26" s="2" t="s">
        <v>11</v>
      </c>
      <c r="C26" s="6" t="s">
        <v>41</v>
      </c>
      <c r="D26" s="5"/>
      <c r="E26" s="3" t="s">
        <v>39</v>
      </c>
    </row>
    <row r="27" spans="1:5" ht="18.75">
      <c r="A27" s="83"/>
      <c r="B27" s="2" t="s">
        <v>42</v>
      </c>
      <c r="C27" s="6" t="s">
        <v>43</v>
      </c>
      <c r="D27" s="5"/>
      <c r="E27" s="3" t="s">
        <v>39</v>
      </c>
    </row>
    <row r="28" spans="1:5" ht="18.75">
      <c r="A28" s="83"/>
      <c r="B28" s="2" t="s">
        <v>44</v>
      </c>
      <c r="C28" s="6" t="s">
        <v>45</v>
      </c>
      <c r="D28" s="5"/>
      <c r="E28" s="3" t="s">
        <v>39</v>
      </c>
    </row>
    <row r="29" spans="1:5" ht="18.75">
      <c r="A29" s="83"/>
      <c r="B29" s="2" t="s">
        <v>42</v>
      </c>
      <c r="C29" s="6" t="s">
        <v>46</v>
      </c>
      <c r="D29" s="5"/>
      <c r="E29" s="3" t="s">
        <v>39</v>
      </c>
    </row>
    <row r="30" spans="1:5" ht="18.75">
      <c r="A30" s="83"/>
      <c r="B30" s="2" t="s">
        <v>42</v>
      </c>
      <c r="C30" s="6" t="s">
        <v>47</v>
      </c>
      <c r="D30" s="5"/>
      <c r="E30" s="3" t="s">
        <v>39</v>
      </c>
    </row>
    <row r="31" spans="1:5" ht="18.75">
      <c r="A31" s="83"/>
      <c r="B31" s="2" t="s">
        <v>48</v>
      </c>
      <c r="C31" s="6" t="s">
        <v>49</v>
      </c>
      <c r="D31" s="5"/>
      <c r="E31" s="3" t="s">
        <v>39</v>
      </c>
    </row>
    <row r="32" spans="1:5" ht="18.75">
      <c r="A32" s="83"/>
      <c r="B32" s="2" t="s">
        <v>50</v>
      </c>
      <c r="C32" s="6" t="s">
        <v>51</v>
      </c>
      <c r="D32" s="5"/>
      <c r="E32" s="3" t="s">
        <v>39</v>
      </c>
    </row>
    <row r="33" spans="1:5" ht="18.75">
      <c r="A33" s="83"/>
      <c r="B33" s="2" t="s">
        <v>42</v>
      </c>
      <c r="C33" s="6" t="s">
        <v>52</v>
      </c>
      <c r="D33" s="5"/>
      <c r="E33" s="3" t="s">
        <v>39</v>
      </c>
    </row>
    <row r="34" spans="1:5" ht="18.75">
      <c r="A34" s="83"/>
      <c r="B34" s="2" t="s">
        <v>50</v>
      </c>
      <c r="C34" s="6" t="s">
        <v>53</v>
      </c>
      <c r="D34" s="5"/>
      <c r="E34" s="3" t="s">
        <v>39</v>
      </c>
    </row>
    <row r="35" spans="1:5" ht="18.75">
      <c r="A35" s="83"/>
      <c r="B35" s="2" t="s">
        <v>11</v>
      </c>
      <c r="C35" s="6" t="s">
        <v>54</v>
      </c>
      <c r="D35" s="5"/>
      <c r="E35" s="3" t="s">
        <v>55</v>
      </c>
    </row>
    <row r="36" spans="1:5" ht="18.75">
      <c r="A36" s="83"/>
      <c r="B36" s="2" t="s">
        <v>11</v>
      </c>
      <c r="C36" s="6" t="s">
        <v>56</v>
      </c>
      <c r="D36" s="5"/>
      <c r="E36" s="3" t="s">
        <v>39</v>
      </c>
    </row>
    <row r="37" spans="1:5" ht="18.75">
      <c r="A37" s="82" t="s">
        <v>57</v>
      </c>
      <c r="B37" s="2" t="s">
        <v>42</v>
      </c>
      <c r="C37" s="6" t="s">
        <v>58</v>
      </c>
      <c r="D37" s="5"/>
      <c r="E37" s="3" t="s">
        <v>39</v>
      </c>
    </row>
    <row r="38" spans="1:5" ht="18.75">
      <c r="A38" s="82"/>
      <c r="B38" s="2" t="s">
        <v>42</v>
      </c>
      <c r="C38" s="6" t="s">
        <v>59</v>
      </c>
      <c r="D38" s="5"/>
      <c r="E38" s="3" t="s">
        <v>39</v>
      </c>
    </row>
    <row r="39" spans="1:5" ht="18.75">
      <c r="A39" s="82"/>
      <c r="B39" s="2" t="s">
        <v>60</v>
      </c>
      <c r="C39" s="6" t="s">
        <v>61</v>
      </c>
      <c r="D39" s="5"/>
      <c r="E39" s="3" t="s">
        <v>39</v>
      </c>
    </row>
    <row r="40" spans="1:5" ht="18.75">
      <c r="A40" s="82"/>
      <c r="B40" s="2" t="s">
        <v>42</v>
      </c>
      <c r="C40" s="6" t="s">
        <v>62</v>
      </c>
      <c r="D40" s="5"/>
      <c r="E40" s="3" t="s">
        <v>39</v>
      </c>
    </row>
    <row r="41" spans="1:5" ht="18.75">
      <c r="A41" s="82"/>
      <c r="B41" s="2" t="s">
        <v>42</v>
      </c>
      <c r="C41" s="6" t="s">
        <v>63</v>
      </c>
      <c r="D41" s="5"/>
      <c r="E41" s="3" t="s">
        <v>64</v>
      </c>
    </row>
    <row r="42" spans="1:5" ht="18.75">
      <c r="A42" s="82"/>
      <c r="B42" s="2" t="s">
        <v>60</v>
      </c>
      <c r="C42" s="6" t="s">
        <v>65</v>
      </c>
      <c r="D42" s="5"/>
      <c r="E42" s="3" t="s">
        <v>39</v>
      </c>
    </row>
    <row r="43" spans="1:5" ht="18.75">
      <c r="A43" s="82"/>
      <c r="B43" s="2" t="s">
        <v>60</v>
      </c>
      <c r="C43" s="6" t="s">
        <v>66</v>
      </c>
      <c r="D43" s="5"/>
      <c r="E43" s="3" t="s">
        <v>64</v>
      </c>
    </row>
    <row r="44" spans="1:5" ht="18.75">
      <c r="A44" s="82"/>
      <c r="B44" s="2" t="s">
        <v>42</v>
      </c>
      <c r="C44" s="6" t="s">
        <v>67</v>
      </c>
      <c r="D44" s="5"/>
      <c r="E44" s="3" t="s">
        <v>39</v>
      </c>
    </row>
    <row r="45" spans="1:5" ht="37.5">
      <c r="A45" s="82"/>
      <c r="B45" s="2" t="s">
        <v>42</v>
      </c>
      <c r="C45" s="6" t="s">
        <v>68</v>
      </c>
      <c r="D45" s="5"/>
      <c r="E45" s="3" t="s">
        <v>39</v>
      </c>
    </row>
    <row r="46" spans="1:5" ht="18.75">
      <c r="A46" s="82"/>
      <c r="B46" s="2" t="s">
        <v>42</v>
      </c>
      <c r="C46" s="6" t="s">
        <v>69</v>
      </c>
      <c r="D46" s="5"/>
      <c r="E46" s="3" t="s">
        <v>39</v>
      </c>
    </row>
    <row r="47" spans="1:5" ht="18.75">
      <c r="A47" s="82"/>
      <c r="B47" s="2" t="s">
        <v>42</v>
      </c>
      <c r="C47" s="6" t="s">
        <v>70</v>
      </c>
      <c r="D47" s="5"/>
      <c r="E47" s="3" t="s">
        <v>39</v>
      </c>
    </row>
    <row r="48" spans="1:5" ht="18.75">
      <c r="A48" s="82"/>
      <c r="B48" s="2" t="s">
        <v>42</v>
      </c>
      <c r="C48" s="6" t="s">
        <v>71</v>
      </c>
      <c r="D48" s="5"/>
      <c r="E48" s="3" t="s">
        <v>39</v>
      </c>
    </row>
    <row r="49" spans="1:5" ht="18.75">
      <c r="A49" s="82"/>
      <c r="B49" s="2" t="s">
        <v>42</v>
      </c>
      <c r="C49" s="6" t="s">
        <v>72</v>
      </c>
      <c r="D49" s="5"/>
      <c r="E49" s="3" t="s">
        <v>39</v>
      </c>
    </row>
    <row r="50" spans="1:5" ht="18.75">
      <c r="A50" s="82"/>
      <c r="B50" s="2" t="s">
        <v>42</v>
      </c>
      <c r="C50" s="6" t="s">
        <v>73</v>
      </c>
      <c r="D50" s="5"/>
      <c r="E50" s="3" t="s">
        <v>39</v>
      </c>
    </row>
    <row r="51" spans="1:5" ht="18.75">
      <c r="A51" s="82"/>
      <c r="B51" s="2" t="s">
        <v>74</v>
      </c>
      <c r="C51" s="6" t="s">
        <v>75</v>
      </c>
      <c r="D51" s="5"/>
      <c r="E51" s="2"/>
    </row>
  </sheetData>
  <mergeCells count="4">
    <mergeCell ref="A1:A14"/>
    <mergeCell ref="A15:A23"/>
    <mergeCell ref="A24:A36"/>
    <mergeCell ref="A37:A51"/>
  </mergeCells>
  <hyperlinks>
    <hyperlink ref="E2" r:id="rId1" display="https://www.dold-mechatronik.de/Aluminiumprofil-20x20-I-Typ-Nut-5-ZUSCHNITT-bis-1200-mm-425-EUR-m-025-EUR-pro-Schnitt"/>
    <hyperlink ref="E3" r:id="rId2" display="https://www.dold-mechatronik.de/Aluminiumprofil-20x20-I-Typ-Nut-5-ZUSCHNITT-bis-1200-mm-425-EUR-m-025-EUR-pro-Schnitt"/>
    <hyperlink ref="E4" r:id="rId3" display="https://www.dold-mechatronik.de/Aluminiumprofil-20x20-I-Typ-Nut-5-ZUSCHNITT-bis-1200-mm-425-EUR-m-025-EUR-pro-Schnitt"/>
    <hyperlink ref="E5" r:id="rId4" display="https://www.dold-mechatronik.de/Aluminiumprofil-20x20-I-Typ-Nut-5-ZUSCHNITT-bis-1200-mm-425-EUR-m-025-EUR-pro-Schnitt"/>
    <hyperlink ref="E6" r:id="rId5" display="https://www.dold-mechatronik.de/Aluminiumprofil-20x20-I-Typ-Nut-5-ZUSCHNITT-bis-1200-mm-425-EUR-m-025-EUR-pro-Schnitt"/>
    <hyperlink ref="E7" r:id="rId6" display="https://www.dold-mechatronik.de/Aluminiumprofil-20x40-I-Typ-Nut-5-Standardlaengen-875-EUR-m"/>
    <hyperlink ref="E8" r:id="rId7" display="https://www.dold-mechatronik.de/Aluminiumprofil-20x10-I-Typ-Nut-5-ZUSCHNITT-bis-1200-mm-500-EUR-m-025-EUR-pro-Schnitt"/>
    <hyperlink ref="E9" r:id="rId8" display="https://www.dold-mechatronik.de/Praezisionswelle-12mm-h6-geschliffen-und-gehaertet-ZUSCHNITT-bis-1200mm-1600-EUR-m-025-EUR-pro-Schnitt"/>
    <hyperlink ref="E10" r:id="rId9" display="https://www.dold-mechatronik.de/Praezisionswelle-12mm-h6-geschliffen-und-gehaertet-ZUSCHNITT-bis-1200mm-1600-EUR-m-025-EUR-pro-Schnitt"/>
    <hyperlink ref="E11" r:id="rId10" display="https://www.dold-mechatronik.de/Praezisionswelle-12mm-h6-geschliffen-und-gehaertet-ZUSCHNITT-bis-1200mm-1600-EUR-m-025-EUR-pro-Schnitt"/>
    <hyperlink ref="E12" r:id="rId11" display="https://www.dold-mechatronik.de/Praezisionswelle-12mm-h6-geschliffen-und-gehaertet-ZUSCHNITT-bis-1200mm-1600-EUR-m-025-EUR-pro-Schnitt"/>
    <hyperlink ref="E13" r:id="rId12" display="http://www.kleinteileversand.de/shop2/catalog/product_info.php?products_id=2276&amp;osCsid=cpdlslcjha"/>
    <hyperlink ref="E14" r:id="rId13" display="http://www.kleinteileversand.de/shop2/catalog/product_info.php?cPath=53&amp;products_id=204&amp;osCsid=3c6e19749e4effc984a8e590eb97a1b3"/>
    <hyperlink ref="E15" r:id="rId14" display="http://www.schraubenluchs.de/METRISCHE-SCHRAUBEN/Zylinderschrauben-DIN-912/Zylinderschrauben-DIN-912-Edelstahl-A2/M-4/100-Stueck-Zylinderschrauben-DIN-912-Edelstahl-A2-M4-x-6::17753.html"/>
    <hyperlink ref="E16" r:id="rId15" display="http://www.schraubenluchs.de/MUTTERN/Vierkantmuttern/Vierkantmuttern-verzinkt/DIN-557/1000-Stk-Vierkantmuttern-D-557-M-4::2857.html"/>
    <hyperlink ref="E17" r:id="rId16" display="http://www.schraubenluchs.de/MUTTERN/Sechskantmutter-DIN-934-Standard/Edelstahl-A2/200-Stueck-Sechskantmuttern-DIN-934-A2-M-5::770.html"/>
    <hyperlink ref="E18" r:id="rId17" display="http://www.schraubenluchs.de/METRISCHE-SCHRAUBEN/Zylinderschrauben-DIN-912/Zylinderschrauben-DIN-912-Edelstahl-A2/M-5/100-Stueck-Zylinderschrauben-DIN-912-Edelstahl-A2-M5-x-12::4441.html"/>
    <hyperlink ref="E19" r:id="rId18" display="http://www.schraubenluchs.de/METRISCHE-SCHRAUBEN/Zylinderschrauben-DIN-912/Zylinderschrauben-DIN-912-Edelstahl-A2/M-5/100-Stueck-Zylinderschrauben-DIN-912-Edelstahl-A2-M5-x-10::17767.html"/>
    <hyperlink ref="E20" r:id="rId19" display="http://www.schraubenluchs.de/METRISCHE-SCHRAUBEN/Linsenschrauben-ISO-7380-1/Linsenschrauben-ISO-7380-1-Innensechskant-A2/ISO-7380-1-Edelstahl-A2-M-5/100-Stueck-Linsenschrauben-ISO-7380-1-A2-M5-x-10::2653.html"/>
    <hyperlink ref="E21" r:id="rId20" display="http://www.schraubenluchs.de/METRISCHE-SCHRAUBEN/Zylinderschrauben-DIN-912/Zylinderschrauben-DIN-912-Edelstahl-A2/M-3/100-Stueck-Zylinderschrauben-DIN-912-Edelstahl-A2-M3-x-8::4416.html"/>
    <hyperlink ref="E22" r:id="rId21" display="http://www.schraubenluchs.de/SCHEIBEN-FEDERRINGE/Unterlegscheiben/Unterlegscheiben-DIN-125-Standard/Unterlegscheiben-DIN-125-Edelstahl-A2/250-x-Unterlegscheiben-DIN-125-Edelstahl-A2-5-3::838.html"/>
    <hyperlink ref="E23" r:id="rId22" display="http://www.schraubenluchs.de/SCHEIBEN-FEDERRINGE/Unterlegscheiben/Unterlegscheiben-DIN-125-Standard/Unterlegscheiben-DIN-125-Edelstahl-A2/250-x-Unterlegscheiben-DIN-125-Edelstahl-A2-4-3::14870.html"/>
    <hyperlink ref="E24" r:id="rId23" display="https://de.aliexpress.com/item/4-pcs-SC12UU-SCS12UU-Linear-motion-ball-bearings-slide-block-bushing-for-12mm-linear-shaft-guide/32393459446.html?spm=2114.13010608.0.0.2QDyvC&amp;detailNewVersion=&amp;categoryId=4106"/>
    <hyperlink ref="E25" r:id="rId24" display="https://de.aliexpress.com/item/Free-Shipping-3D-printer-parts-UM2-Ultimaker-2-Square-Flanged-Linear-Bearing-LMK12LUU/32368303377.html?spm=2114.010208.3.2.3IzxXJ&amp;ws_ab_test=searchweb0_0,searchweb201602_2_10091_10090_10088_10089,searchweb201603_1&amp;btsid=f340c38b-bac9-4a2b-b065-ccebdd5f7f31"/>
    <hyperlink ref="E26" r:id="rId25" display="https://de.aliexpress.com/item/Free-shipping-LM12UU-12mm-Linear-Ball-Bearing-Bushing-Linear-Bearings-CNC-parts-3d-printer-parts-LM12/32227097629.html?spm=2114.13010608.0.0.2QDyvC&amp;detailNewVersion=&amp;categoryId=4106"/>
    <hyperlink ref="E27" r:id="rId26" display="https://de.aliexpress.com/item/High-quality-T8-8-mm-lead-screw-400-mm-8mm-lead-trapezoidal-spindle-screw-with-3pcs/32603424968.html?spm=2114.010208.3.2.2Dkz1A&amp;ws_ab_test=searchweb0_0,searchweb201602_2_10091_10090_10088_10089,searchweb201603_1&amp;btsid=7fe74484-c31f-4706-9a3b-6f06d4f7db30"/>
    <hyperlink ref="E28" r:id="rId27" display="https://de.aliexpress.com/item/2PCS-LOT-SK12-Linear-Rail-Vertical-Bearings-Shaft-Guide-Support-Bracket-42x14x37-5mm-The-Best-Price/32600516837.html?spm=2114.13010608.0.0.Rsoia2"/>
    <hyperlink ref="E29" r:id="rId28" display="https://de.aliexpress.com/item/1pcs-lot-130-GT2-loop-timing-belt-width-6mm-GT2-belt-Rubber-Fiberglass-inner-length-130mm/32696696314.html?spm=2114.010208.3.2.sFk08b&amp;ws_ab_test=searchweb0_0,searchweb201602_2_10091_10090_10088_10089,searchweb201603_1&amp;btsid=272322ef-20a5-4017-a1e1-d3903a85a737"/>
    <hyperlink ref="E30" r:id="rId29" display="https://de.aliexpress.com/item/Free-Shipping-3d-printer-belt-closed-loop-rubber-GT2-timing-belt-200-2GT-6-teeth-100/32368990930.html?spm=2114.010208.3.2.snCsuX&amp;ws_ab_test=searchweb0_0,searchweb201602_2_10091_10090_10088_10089,searchweb201603_1&amp;btsid=f9274b2d-e8b1-492e-8ece-5f6a34e6ad09"/>
    <hyperlink ref="E31" r:id="rId30" display="https://de.aliexpress.com/item/FREE-SHIPPING-GT2-6mm-open-timing-belt-width-6mm-GT2-belt-Rubbr-Fiberglass-length-10meter-the/1656238118.html?spm=2114.010208.3.1.8TNg5w&amp;ws_ab_test=searchweb0_0,searchweb201602_2_10091_10090_10088_10089,searchweb201603_1&amp;btsid=9093d35a-864f-4679-bdec-862053928700"/>
    <hyperlink ref="E32" r:id="rId31" display="https://de.aliexpress.com/item/Hot-Sale-1pcs-3D-Printer-Parts-Accessory-GT2-20teeth-20-teeth-Timing-Alumium-Pulley-Bore-5mm/32322443379.html?spm=2114.13010608.0.0.Rsoia2&amp;detailNewVersion=&amp;categoryId=400103"/>
    <hyperlink ref="E33" r:id="rId32" display="https://de.aliexpress.com/item/Hot-Sale-1pcs-3D-Printer-Parts-Accessory-GT2-20teeth-20-teeth-Timing-Alumium-Pulley-Bore-5mm/32322443379.html?spm=2114.13010608.0.0.Rsoia2&amp;detailNewVersion=&amp;categoryId=400103"/>
    <hyperlink ref="E34" r:id="rId33" display="https://de.aliexpress.com/item/10pcs-metal-Sealed-Miniature-Mini-Bearing-free-shipping-625-625Z-625ZZ-5-16-5mm-Carbon-steel/32465310094.html?spm=2114.13010608.0.0.Rsoia2&amp;detailNewVersion=&amp;categoryId=515"/>
    <hyperlink ref="E35" r:id="rId34" display="https://de.aliexpress.com/item/Excellent-Quality-Metal-Sealed-Shielded-Deep-Groove-Ball-Bearings-SkateBoard-Scooter-Roller-Wheels-ABEC-5-608ZZ/32589510051.html?spm=2114.13010608.0.0.2QDyvC&amp;detailNewVersion=&amp;categoryId=200002000"/>
    <hyperlink ref="E36" r:id="rId35" display="https://de.aliexpress.com/item/10m-Waterproof-Mini-USB-Endoscope-Inspection-Camera-6-White-LEDs-5-5mm-Lens-Mini-Borescope-Snake/32505211796.html?spm=2114.13010608.0.0.yy3deA&amp;detailNewVersion=&amp;categoryId=200003886"/>
    <hyperlink ref="E37" r:id="rId36" display="https://de.aliexpress.com/item/Mega-2560-R3-Mega2560-REV3-ATmega2560-16AU-CH340G-Board-ON-USB-Cable-compatible-for-arduino-No/32560951211.html?spm=2114.13010608.0.0.W5dQl2&amp;detailNewVersion=&amp;categoryId=400103"/>
    <hyperlink ref="E38" r:id="rId37" display="https://de.aliexpress.com/item/Free-shipping-1pcs-RAMPS-1-4-3D-printer-control-panel-printer-Control-Reprap-MendelPrusa/32339905850.html?spm=2114.13010608.0.0.Y1kFp3"/>
    <hyperlink ref="E39" r:id="rId38" display="https://de.aliexpress.com/item/CNC-3D-Printer-Parts-Accessory-Reprap-pololu-A4988-Stepper-Motor-Driver-Module-with-Heatsink-for-ramps/32326695965.html?spm=2114.13010608.0.0.Y1kFp3&amp;detailNewVersion=&amp;categoryId=400103"/>
    <hyperlink ref="E40" r:id="rId39" display="https://de.aliexpress.com/item/Laser-driver-board-Drive-module-Constant-current-Buck-450nm-3A-TTL-modulation-Blu-ray-drive-circuit/32542179216.html?spm=2114.13010608.0.0.wwUmLc&amp;detailNewVersion=&amp;categoryId=4338"/>
    <hyperlink ref="E41" r:id="rId40" display="http://www.ebay.de/itm/1-8W-445nm-A-Type-M140-Blue-Diode-in-Module-W-Leads-Three-Element-Glass-Lens-/170644449122?hash=item27bb33a762:g:eWcAAOSwB9xXOgso"/>
    <hyperlink ref="E42" r:id="rId41" display="https://de.aliexpress.com/item/micro-switch-3PIN-5A-250V-Stalk-switch-KW11-3Z-microswitch-50pcs-lot-long-Stalk-switch-in/1635599799.html?spm=2114.13010608.0.0.JCFPHm"/>
    <hyperlink ref="E43" r:id="rId42" display="http://www.ebay.de/itm/DE-Ship-5pcs-Nema-17-Stepper-Motor-45Ncm-4-lead-1m-Cable-W-Connector-DIY-CNC-/331551871044?hash=item4d32081044:g:8ZoAAOSwjVVVkRDE"/>
    <hyperlink ref="E44" r:id="rId43" display="https://de.aliexpress.com/item/Free-Shipping-GY-906-MLX90614ESF-New-MLX90614-Contactless-Temperature-Sensor-Module-For-Arduino-Compatible/32465420303.html?spm=2114.13010608.0.0.W5dQl2"/>
    <hyperlink ref="E45" r:id="rId44" display="https://de.aliexpress.com/item/Black-60-60-mm-Vacuum-Injection-Molding-Machine-Repair-Far-infrared-Ceramic-Heating-Plate-Ceramic-Heater/32621856792.html?spm=2114.13010608.0.0.Y1kFp3&amp;detailNewVersion=&amp;categoryId=200038144"/>
    <hyperlink ref="E46" r:id="rId45"/>
    <hyperlink ref="E47" r:id="rId46" display="https://de.aliexpress.com/item/Free-shipping-1pcs-lot-LCD-Board-2004-20-4-LCD-20X4-5V-Blue-screen-blacklight-LCD2004/1893875464.html?spm=2114.010208.3.85.WitjFS&amp;ws_ab_test=searchweb0_0,searchweb201602_2_10091_10090_10088_10089,searchweb201603_1&amp;btsid=7dfad511-3228-4e29-9e41-73ae46ef4ed8"/>
    <hyperlink ref="E48" r:id="rId47" display="https://de.aliexpress.com/item/Tanbaby-LED-Strip-light-5630-DC12V-5M-300led-flexible-5730-bar-light-high-brightness-Non-waterproof/32429656371.html?spm=2114.13010608.0.0.wwUmLc&amp;detailNewVersion=&amp;categoryId=200001051"/>
    <hyperlink ref="E49" r:id="rId48" display="https://de.aliexpress.com/item/1PCS-High-power-chip-LED-bulb-MR16-3W-4W-5W-12V-Dimmable-Led-Spotlights-Warm-Cool/32658894304.html?spm=2114.010208.3.65.cXdJvP&amp;ws_ab_test=searchweb0_0,searchweb201602_2_10091_10090_10088_10089,searchweb201603_1&amp;btsid=96589b8e-34e0-4e26-92d9-c39aceea02d5"/>
    <hyperlink ref="E50" r:id="rId49" display="https://de.aliexpress.com/item/100pcs-RM065-10K-ohm-103-Trim-Pot-Trimmer-Potentiometer/32581734443.html?spm=2114.010208.3.40.rr5a5t&amp;ws_ab_test=searchweb0_0,searchweb201602_2_10091_10090_10088_10089,searchweb201603_1&amp;btsid=118ff715-9d95-49fc-9845-7bc7f4d8c949"/>
  </hyperlinks>
  <pageMargins left="0.7" right="0.7" top="0.75" bottom="0.75" header="0.3" footer="0.3"/>
  <pageSetup paperSize="9" orientation="portrait" horizontalDpi="0" verticalDpi="0" r:id="rId5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60"/>
  <sheetViews>
    <sheetView tabSelected="1" topLeftCell="E1" zoomScale="85" zoomScaleNormal="85" workbookViewId="0">
      <pane ySplit="4" topLeftCell="A51" activePane="bottomLeft" state="frozen"/>
      <selection pane="bottomLeft" activeCell="E56" sqref="E56"/>
    </sheetView>
  </sheetViews>
  <sheetFormatPr defaultRowHeight="15"/>
  <cols>
    <col min="1" max="1" width="30.7109375" customWidth="1"/>
    <col min="2" max="2" width="23.28515625" style="4" bestFit="1" customWidth="1"/>
    <col min="3" max="3" width="25.28515625" style="4" bestFit="1" customWidth="1"/>
    <col min="4" max="4" width="9.7109375" style="4" customWidth="1"/>
    <col min="5" max="5" width="9.5703125" style="4" bestFit="1" customWidth="1"/>
    <col min="6" max="6" width="21.28515625" style="4" customWidth="1"/>
    <col min="7" max="7" width="28.28515625" style="4" bestFit="1" customWidth="1"/>
    <col min="8" max="8" width="26.7109375" style="4" customWidth="1"/>
    <col min="9" max="9" width="63.5703125" style="4" bestFit="1" customWidth="1"/>
    <col min="10" max="10" width="13.28515625" style="4" bestFit="1" customWidth="1"/>
    <col min="11" max="11" width="12.85546875" style="4" bestFit="1" customWidth="1"/>
    <col min="12" max="12" width="20.5703125" style="4" bestFit="1" customWidth="1"/>
    <col min="13" max="14" width="20.42578125" style="4" bestFit="1" customWidth="1"/>
    <col min="15" max="15" width="62.7109375" style="4" customWidth="1"/>
    <col min="16" max="16" width="27.28515625" style="76" customWidth="1"/>
    <col min="17" max="19" width="28.7109375" style="76" customWidth="1"/>
    <col min="20" max="20" width="14" customWidth="1"/>
    <col min="21" max="21" width="13.140625" customWidth="1"/>
    <col min="22" max="22" width="13.7109375" customWidth="1"/>
    <col min="23" max="23" width="11.85546875" customWidth="1"/>
  </cols>
  <sheetData>
    <row r="1" spans="1:23" ht="46.5" customHeight="1" thickBot="1">
      <c r="A1" s="41" t="s">
        <v>76</v>
      </c>
      <c r="B1" s="43"/>
      <c r="C1" s="37" t="s">
        <v>77</v>
      </c>
      <c r="E1" s="92" t="s">
        <v>78</v>
      </c>
      <c r="F1" s="93"/>
      <c r="G1" s="93"/>
      <c r="H1" s="93"/>
      <c r="I1" s="93"/>
      <c r="J1" s="93"/>
      <c r="K1" s="93"/>
      <c r="L1" s="93"/>
      <c r="M1" s="93"/>
      <c r="N1" s="93"/>
      <c r="O1" s="93"/>
      <c r="P1" s="93"/>
      <c r="Q1" s="93"/>
      <c r="R1" s="93"/>
      <c r="S1" s="93"/>
    </row>
    <row r="2" spans="1:23" ht="18.75" customHeight="1">
      <c r="A2" s="74" t="s">
        <v>79</v>
      </c>
      <c r="B2" s="42" t="s">
        <v>80</v>
      </c>
      <c r="C2" s="38">
        <f>SUM(M5:M54)</f>
        <v>341.63</v>
      </c>
      <c r="E2" s="92"/>
      <c r="F2" s="93"/>
      <c r="G2" s="93"/>
      <c r="H2" s="93"/>
      <c r="I2" s="93"/>
      <c r="J2" s="93"/>
      <c r="K2" s="93"/>
      <c r="L2" s="93"/>
      <c r="M2" s="93"/>
      <c r="N2" s="93"/>
      <c r="O2" s="93"/>
      <c r="P2" s="93"/>
      <c r="Q2" s="93"/>
      <c r="R2" s="93"/>
      <c r="S2" s="93"/>
      <c r="T2" s="51"/>
      <c r="U2" s="49"/>
      <c r="V2" s="50"/>
      <c r="W2" s="53"/>
    </row>
    <row r="3" spans="1:23" ht="15" customHeight="1">
      <c r="A3" s="73" t="s">
        <v>81</v>
      </c>
      <c r="B3" s="42" t="s">
        <v>82</v>
      </c>
      <c r="C3" s="38">
        <f>SUM(N5:N54)</f>
        <v>376.83</v>
      </c>
      <c r="E3" s="94"/>
      <c r="F3" s="95"/>
      <c r="G3" s="95"/>
      <c r="H3" s="95"/>
      <c r="I3" s="95"/>
      <c r="J3" s="95"/>
      <c r="K3" s="95"/>
      <c r="L3" s="95"/>
      <c r="M3" s="95"/>
      <c r="N3" s="95"/>
      <c r="O3" s="95"/>
      <c r="P3" s="95"/>
      <c r="Q3" s="95"/>
      <c r="R3" s="95"/>
      <c r="S3" s="95"/>
      <c r="T3" s="84" t="s">
        <v>83</v>
      </c>
      <c r="U3" s="86" t="s">
        <v>84</v>
      </c>
      <c r="V3" s="88" t="s">
        <v>85</v>
      </c>
      <c r="W3" s="90" t="s">
        <v>86</v>
      </c>
    </row>
    <row r="4" spans="1:23" ht="15.75" thickBot="1">
      <c r="A4" s="44"/>
      <c r="B4" s="45" t="s">
        <v>87</v>
      </c>
      <c r="C4" s="46">
        <f>C2+(C3*1.37)</f>
        <v>857.88710000000003</v>
      </c>
      <c r="E4" s="52" t="s">
        <v>88</v>
      </c>
      <c r="F4" s="52" t="s">
        <v>89</v>
      </c>
      <c r="G4" s="52" t="s">
        <v>90</v>
      </c>
      <c r="H4" s="52" t="s">
        <v>91</v>
      </c>
      <c r="I4" s="52" t="s">
        <v>92</v>
      </c>
      <c r="J4" s="52" t="s">
        <v>1</v>
      </c>
      <c r="K4" s="52" t="s">
        <v>3</v>
      </c>
      <c r="L4" s="52" t="s">
        <v>93</v>
      </c>
      <c r="M4" s="52" t="s">
        <v>94</v>
      </c>
      <c r="N4" s="52" t="s">
        <v>95</v>
      </c>
      <c r="O4" s="52" t="s">
        <v>4</v>
      </c>
      <c r="P4" s="75" t="s">
        <v>96</v>
      </c>
      <c r="Q4" s="75" t="s">
        <v>97</v>
      </c>
      <c r="R4" s="78" t="s">
        <v>191</v>
      </c>
      <c r="S4" s="78" t="s">
        <v>188</v>
      </c>
      <c r="T4" s="85"/>
      <c r="U4" s="87"/>
      <c r="V4" s="89"/>
      <c r="W4" s="91"/>
    </row>
    <row r="5" spans="1:23" s="36" customFormat="1" ht="80.099999999999994" customHeight="1">
      <c r="A5" s="77" t="s">
        <v>187</v>
      </c>
      <c r="B5" s="79" t="s">
        <v>190</v>
      </c>
      <c r="C5" s="80">
        <f>SUM(N5,N27,N40,N41,N42,N43,N44,N45,N46,N50,N52,N53)*1.37</f>
        <v>516.25710000000004</v>
      </c>
      <c r="E5" s="40">
        <v>1</v>
      </c>
      <c r="F5" s="40"/>
      <c r="G5" s="39" t="s">
        <v>98</v>
      </c>
      <c r="H5" s="39" t="s">
        <v>99</v>
      </c>
      <c r="I5" s="40" t="s">
        <v>100</v>
      </c>
      <c r="J5" s="40">
        <v>3</v>
      </c>
      <c r="K5" s="54">
        <v>2.58</v>
      </c>
      <c r="L5" s="54">
        <v>2.11</v>
      </c>
      <c r="M5" s="40"/>
      <c r="N5" s="54">
        <f>(K5*J5)+L5</f>
        <v>9.85</v>
      </c>
      <c r="O5" s="39" t="s">
        <v>101</v>
      </c>
      <c r="P5" s="67">
        <v>43429</v>
      </c>
      <c r="Q5" s="67">
        <v>43446</v>
      </c>
      <c r="R5" s="81">
        <f>Q5-P5</f>
        <v>17</v>
      </c>
      <c r="S5" s="67"/>
    </row>
    <row r="6" spans="1:23" ht="80.099999999999994" customHeight="1">
      <c r="E6" s="5">
        <v>2</v>
      </c>
      <c r="F6" s="5"/>
      <c r="G6" s="61" t="s">
        <v>98</v>
      </c>
      <c r="H6" s="61" t="s">
        <v>102</v>
      </c>
      <c r="I6" s="62" t="s">
        <v>103</v>
      </c>
      <c r="J6" s="62">
        <v>8</v>
      </c>
      <c r="K6" s="55">
        <v>4.5599999999999996</v>
      </c>
      <c r="L6" s="55"/>
      <c r="M6" s="63">
        <f>(K6*J6)+L6</f>
        <v>36.479999999999997</v>
      </c>
      <c r="N6" s="62"/>
      <c r="O6" s="8" t="s">
        <v>104</v>
      </c>
      <c r="P6" s="68"/>
      <c r="Q6" s="68"/>
      <c r="R6" s="81">
        <f t="shared" ref="R6:R54" si="0">Q6-P6</f>
        <v>0</v>
      </c>
      <c r="S6" s="68"/>
    </row>
    <row r="7" spans="1:23" ht="80.099999999999994" customHeight="1">
      <c r="E7" s="5">
        <v>3</v>
      </c>
      <c r="F7" s="5"/>
      <c r="G7" s="61" t="s">
        <v>98</v>
      </c>
      <c r="H7" s="61" t="s">
        <v>102</v>
      </c>
      <c r="I7" s="62" t="s">
        <v>105</v>
      </c>
      <c r="J7" s="62">
        <v>1</v>
      </c>
      <c r="K7" s="55">
        <v>5.26</v>
      </c>
      <c r="L7" s="55"/>
      <c r="M7" s="63">
        <f t="shared" ref="M7:M8" si="1">(K7*J7)+L7</f>
        <v>5.26</v>
      </c>
      <c r="N7" s="62"/>
      <c r="O7" s="8" t="s">
        <v>104</v>
      </c>
      <c r="P7" s="68"/>
      <c r="Q7" s="68"/>
      <c r="R7" s="81">
        <f t="shared" si="0"/>
        <v>0</v>
      </c>
      <c r="S7" s="68"/>
    </row>
    <row r="8" spans="1:23" ht="80.099999999999994" customHeight="1">
      <c r="E8" s="5">
        <v>4</v>
      </c>
      <c r="F8" s="5"/>
      <c r="G8" s="61" t="s">
        <v>98</v>
      </c>
      <c r="H8" s="61" t="s">
        <v>102</v>
      </c>
      <c r="I8" s="62" t="s">
        <v>106</v>
      </c>
      <c r="J8" s="62">
        <v>7</v>
      </c>
      <c r="K8" s="55">
        <v>23.06</v>
      </c>
      <c r="L8" s="55"/>
      <c r="M8" s="63">
        <f t="shared" si="1"/>
        <v>161.41999999999999</v>
      </c>
      <c r="N8" s="62"/>
      <c r="O8" s="3" t="s">
        <v>107</v>
      </c>
      <c r="P8" s="69"/>
      <c r="Q8" s="69"/>
      <c r="R8" s="81">
        <f t="shared" si="0"/>
        <v>0</v>
      </c>
      <c r="S8" s="69"/>
    </row>
    <row r="9" spans="1:23" ht="80.099999999999994" customHeight="1">
      <c r="E9" s="5">
        <v>5</v>
      </c>
      <c r="F9" s="5"/>
      <c r="G9" s="61" t="s">
        <v>98</v>
      </c>
      <c r="H9" s="61"/>
      <c r="I9" s="62"/>
      <c r="J9" s="62">
        <v>1</v>
      </c>
      <c r="K9" s="55"/>
      <c r="L9" s="55"/>
      <c r="M9" s="62">
        <f t="shared" ref="M9:M39" si="2">K9*J9</f>
        <v>0</v>
      </c>
      <c r="N9" s="62"/>
      <c r="O9" s="5"/>
      <c r="P9" s="70"/>
      <c r="Q9" s="70"/>
      <c r="R9" s="81">
        <f t="shared" si="0"/>
        <v>0</v>
      </c>
      <c r="S9" s="70"/>
    </row>
    <row r="10" spans="1:23" ht="80.099999999999994" customHeight="1">
      <c r="E10" s="5">
        <v>6</v>
      </c>
      <c r="F10" s="5"/>
      <c r="G10" s="61" t="s">
        <v>98</v>
      </c>
      <c r="H10" s="61"/>
      <c r="I10" s="62"/>
      <c r="J10" s="62">
        <v>1</v>
      </c>
      <c r="K10" s="55"/>
      <c r="L10" s="55"/>
      <c r="M10" s="62">
        <f t="shared" si="2"/>
        <v>0</v>
      </c>
      <c r="N10" s="62"/>
      <c r="O10" s="5"/>
      <c r="P10" s="70"/>
      <c r="Q10" s="70"/>
      <c r="R10" s="81">
        <f t="shared" si="0"/>
        <v>0</v>
      </c>
      <c r="S10" s="70"/>
    </row>
    <row r="11" spans="1:23" ht="80.099999999999994" customHeight="1">
      <c r="E11" s="5">
        <v>7</v>
      </c>
      <c r="F11" s="5"/>
      <c r="G11" s="61" t="s">
        <v>98</v>
      </c>
      <c r="H11" s="61"/>
      <c r="I11" s="62"/>
      <c r="J11" s="62">
        <v>1</v>
      </c>
      <c r="K11" s="55"/>
      <c r="L11" s="55"/>
      <c r="M11" s="62">
        <f t="shared" si="2"/>
        <v>0</v>
      </c>
      <c r="N11" s="62"/>
      <c r="O11" s="5"/>
      <c r="P11" s="70"/>
      <c r="Q11" s="70"/>
      <c r="R11" s="81">
        <f t="shared" si="0"/>
        <v>0</v>
      </c>
      <c r="S11" s="70"/>
    </row>
    <row r="12" spans="1:23" ht="80.099999999999994" customHeight="1">
      <c r="E12" s="5">
        <v>8</v>
      </c>
      <c r="F12" s="5"/>
      <c r="G12" s="61" t="s">
        <v>98</v>
      </c>
      <c r="H12" s="61"/>
      <c r="I12" s="62"/>
      <c r="J12" s="62">
        <v>1</v>
      </c>
      <c r="K12" s="55"/>
      <c r="L12" s="55"/>
      <c r="M12" s="62">
        <f t="shared" si="2"/>
        <v>0</v>
      </c>
      <c r="N12" s="62"/>
      <c r="O12" s="5"/>
      <c r="P12" s="70"/>
      <c r="Q12" s="70"/>
      <c r="R12" s="81">
        <f t="shared" si="0"/>
        <v>0</v>
      </c>
      <c r="S12" s="70"/>
    </row>
    <row r="13" spans="1:23" ht="80.099999999999994" customHeight="1">
      <c r="E13" s="5">
        <v>9</v>
      </c>
      <c r="F13" s="5"/>
      <c r="G13" s="61" t="s">
        <v>98</v>
      </c>
      <c r="H13" s="61"/>
      <c r="I13" s="62"/>
      <c r="J13" s="62">
        <v>1</v>
      </c>
      <c r="K13" s="55"/>
      <c r="L13" s="55"/>
      <c r="M13" s="62">
        <f t="shared" si="2"/>
        <v>0</v>
      </c>
      <c r="N13" s="62"/>
      <c r="O13" s="5"/>
      <c r="P13" s="70"/>
      <c r="Q13" s="70"/>
      <c r="R13" s="81">
        <f t="shared" si="0"/>
        <v>0</v>
      </c>
      <c r="S13" s="70"/>
    </row>
    <row r="14" spans="1:23" ht="80.099999999999994" customHeight="1">
      <c r="E14" s="5">
        <v>10</v>
      </c>
      <c r="F14" s="5"/>
      <c r="G14" s="61" t="s">
        <v>98</v>
      </c>
      <c r="H14" s="61"/>
      <c r="I14" s="62"/>
      <c r="J14" s="62">
        <v>1</v>
      </c>
      <c r="K14" s="55"/>
      <c r="L14" s="55"/>
      <c r="M14" s="62">
        <f t="shared" si="2"/>
        <v>0</v>
      </c>
      <c r="N14" s="62"/>
      <c r="O14" s="8"/>
      <c r="P14" s="68"/>
      <c r="Q14" s="68"/>
      <c r="R14" s="81">
        <f t="shared" si="0"/>
        <v>0</v>
      </c>
      <c r="S14" s="68"/>
    </row>
    <row r="15" spans="1:23" ht="80.099999999999994" customHeight="1">
      <c r="E15" s="5">
        <v>11</v>
      </c>
      <c r="F15" s="5"/>
      <c r="G15" s="61" t="s">
        <v>98</v>
      </c>
      <c r="H15" s="61"/>
      <c r="I15" s="62"/>
      <c r="J15" s="62">
        <v>1</v>
      </c>
      <c r="K15" s="55"/>
      <c r="L15" s="55"/>
      <c r="M15" s="62">
        <f t="shared" si="2"/>
        <v>0</v>
      </c>
      <c r="N15" s="62"/>
      <c r="O15" s="8"/>
      <c r="P15" s="68"/>
      <c r="Q15" s="68"/>
      <c r="R15" s="81">
        <f t="shared" si="0"/>
        <v>0</v>
      </c>
      <c r="S15" s="68"/>
    </row>
    <row r="16" spans="1:23" ht="80.099999999999994" customHeight="1">
      <c r="E16" s="5">
        <v>12</v>
      </c>
      <c r="F16" s="5"/>
      <c r="G16" s="61" t="s">
        <v>98</v>
      </c>
      <c r="H16" s="61"/>
      <c r="I16" s="62"/>
      <c r="J16" s="62">
        <v>1</v>
      </c>
      <c r="K16" s="55"/>
      <c r="L16" s="55"/>
      <c r="M16" s="62">
        <f t="shared" si="2"/>
        <v>0</v>
      </c>
      <c r="N16" s="62"/>
      <c r="O16" s="8"/>
      <c r="P16" s="68"/>
      <c r="Q16" s="68"/>
      <c r="R16" s="81">
        <f t="shared" si="0"/>
        <v>0</v>
      </c>
      <c r="S16" s="68"/>
    </row>
    <row r="17" spans="2:19" ht="80.099999999999994" customHeight="1">
      <c r="E17" s="5">
        <v>13</v>
      </c>
      <c r="F17" s="5"/>
      <c r="G17" s="61" t="s">
        <v>98</v>
      </c>
      <c r="H17" s="61"/>
      <c r="I17" s="62"/>
      <c r="J17" s="62">
        <v>1</v>
      </c>
      <c r="K17" s="55"/>
      <c r="L17" s="55"/>
      <c r="M17" s="62">
        <f t="shared" si="2"/>
        <v>0</v>
      </c>
      <c r="N17" s="62"/>
      <c r="O17" s="8"/>
      <c r="P17" s="68"/>
      <c r="Q17" s="68"/>
      <c r="R17" s="81">
        <f t="shared" si="0"/>
        <v>0</v>
      </c>
      <c r="S17" s="68"/>
    </row>
    <row r="18" spans="2:19" ht="80.099999999999994" customHeight="1">
      <c r="B18"/>
      <c r="C18"/>
      <c r="D18"/>
      <c r="E18" s="47">
        <v>14</v>
      </c>
      <c r="F18" s="47"/>
      <c r="G18" s="64" t="s">
        <v>108</v>
      </c>
      <c r="H18" s="64"/>
      <c r="I18" s="65" t="s">
        <v>109</v>
      </c>
      <c r="J18" s="65">
        <v>2</v>
      </c>
      <c r="K18" s="56">
        <v>8.0299999999999994</v>
      </c>
      <c r="L18" s="56"/>
      <c r="M18" s="66">
        <f>(K18*J18)+L18</f>
        <v>16.059999999999999</v>
      </c>
      <c r="N18" s="65"/>
      <c r="O18" s="48" t="s">
        <v>110</v>
      </c>
      <c r="P18" s="71"/>
      <c r="Q18" s="71"/>
      <c r="R18" s="81">
        <f t="shared" si="0"/>
        <v>0</v>
      </c>
      <c r="S18" s="71"/>
    </row>
    <row r="19" spans="2:19" ht="80.099999999999994" customHeight="1">
      <c r="B19"/>
      <c r="C19"/>
      <c r="D19"/>
      <c r="E19" s="47">
        <v>15</v>
      </c>
      <c r="F19" s="47"/>
      <c r="G19" s="64" t="s">
        <v>108</v>
      </c>
      <c r="H19" s="64"/>
      <c r="I19" s="65"/>
      <c r="J19" s="65">
        <v>1</v>
      </c>
      <c r="K19" s="56"/>
      <c r="L19" s="56"/>
      <c r="M19" s="65">
        <f t="shared" si="2"/>
        <v>0</v>
      </c>
      <c r="N19" s="65"/>
      <c r="O19" s="48"/>
      <c r="P19" s="71"/>
      <c r="Q19" s="71"/>
      <c r="R19" s="81">
        <f t="shared" si="0"/>
        <v>0</v>
      </c>
      <c r="S19" s="71"/>
    </row>
    <row r="20" spans="2:19" ht="80.099999999999994" customHeight="1">
      <c r="B20"/>
      <c r="C20"/>
      <c r="D20"/>
      <c r="E20" s="47">
        <v>16</v>
      </c>
      <c r="F20" s="47"/>
      <c r="G20" s="64" t="s">
        <v>108</v>
      </c>
      <c r="H20" s="64"/>
      <c r="I20" s="65"/>
      <c r="J20" s="65">
        <v>1</v>
      </c>
      <c r="K20" s="56"/>
      <c r="L20" s="56"/>
      <c r="M20" s="65">
        <f t="shared" si="2"/>
        <v>0</v>
      </c>
      <c r="N20" s="65"/>
      <c r="O20" s="48"/>
      <c r="P20" s="71"/>
      <c r="Q20" s="71"/>
      <c r="R20" s="81">
        <f t="shared" si="0"/>
        <v>0</v>
      </c>
      <c r="S20" s="71"/>
    </row>
    <row r="21" spans="2:19" ht="80.099999999999994" customHeight="1">
      <c r="B21"/>
      <c r="C21"/>
      <c r="D21"/>
      <c r="E21" s="47">
        <v>17</v>
      </c>
      <c r="F21" s="47"/>
      <c r="G21" s="64" t="s">
        <v>108</v>
      </c>
      <c r="H21" s="64"/>
      <c r="I21" s="65"/>
      <c r="J21" s="65">
        <v>1</v>
      </c>
      <c r="K21" s="56"/>
      <c r="L21" s="56"/>
      <c r="M21" s="65">
        <f t="shared" si="2"/>
        <v>0</v>
      </c>
      <c r="N21" s="65"/>
      <c r="O21" s="48"/>
      <c r="P21" s="71"/>
      <c r="Q21" s="71"/>
      <c r="R21" s="81">
        <f t="shared" si="0"/>
        <v>0</v>
      </c>
      <c r="S21" s="71"/>
    </row>
    <row r="22" spans="2:19" ht="80.099999999999994" customHeight="1">
      <c r="B22"/>
      <c r="C22"/>
      <c r="D22"/>
      <c r="E22" s="47">
        <v>18</v>
      </c>
      <c r="F22" s="47"/>
      <c r="G22" s="64" t="s">
        <v>108</v>
      </c>
      <c r="H22" s="64"/>
      <c r="I22" s="65"/>
      <c r="J22" s="65">
        <v>1</v>
      </c>
      <c r="K22" s="56"/>
      <c r="L22" s="56"/>
      <c r="M22" s="65">
        <f t="shared" si="2"/>
        <v>0</v>
      </c>
      <c r="N22" s="65"/>
      <c r="O22" s="48"/>
      <c r="P22" s="71"/>
      <c r="Q22" s="71"/>
      <c r="R22" s="81">
        <f t="shared" si="0"/>
        <v>0</v>
      </c>
      <c r="S22" s="71"/>
    </row>
    <row r="23" spans="2:19" ht="80.099999999999994" customHeight="1">
      <c r="B23"/>
      <c r="C23"/>
      <c r="D23"/>
      <c r="E23" s="47">
        <v>19</v>
      </c>
      <c r="F23" s="47"/>
      <c r="G23" s="64" t="s">
        <v>108</v>
      </c>
      <c r="H23" s="64"/>
      <c r="I23" s="65"/>
      <c r="J23" s="65">
        <v>1</v>
      </c>
      <c r="K23" s="56"/>
      <c r="L23" s="56"/>
      <c r="M23" s="65">
        <f t="shared" si="2"/>
        <v>0</v>
      </c>
      <c r="N23" s="65"/>
      <c r="O23" s="48"/>
      <c r="P23" s="71"/>
      <c r="Q23" s="71"/>
      <c r="R23" s="81">
        <f t="shared" si="0"/>
        <v>0</v>
      </c>
      <c r="S23" s="71"/>
    </row>
    <row r="24" spans="2:19" ht="80.099999999999994" customHeight="1">
      <c r="B24"/>
      <c r="C24"/>
      <c r="D24"/>
      <c r="E24" s="47">
        <v>20</v>
      </c>
      <c r="F24" s="47"/>
      <c r="G24" s="64" t="s">
        <v>108</v>
      </c>
      <c r="H24" s="64"/>
      <c r="I24" s="65"/>
      <c r="J24" s="65">
        <v>1</v>
      </c>
      <c r="K24" s="56"/>
      <c r="L24" s="56"/>
      <c r="M24" s="65">
        <f t="shared" si="2"/>
        <v>0</v>
      </c>
      <c r="N24" s="65"/>
      <c r="O24" s="48"/>
      <c r="P24" s="71"/>
      <c r="Q24" s="71"/>
      <c r="R24" s="81">
        <f t="shared" si="0"/>
        <v>0</v>
      </c>
      <c r="S24" s="71"/>
    </row>
    <row r="25" spans="2:19" ht="80.099999999999994" customHeight="1">
      <c r="B25"/>
      <c r="C25"/>
      <c r="D25"/>
      <c r="E25" s="47">
        <v>21</v>
      </c>
      <c r="F25" s="47"/>
      <c r="G25" s="64" t="s">
        <v>108</v>
      </c>
      <c r="H25" s="64"/>
      <c r="I25" s="65"/>
      <c r="J25" s="65">
        <v>1</v>
      </c>
      <c r="K25" s="56"/>
      <c r="L25" s="56"/>
      <c r="M25" s="65">
        <f t="shared" si="2"/>
        <v>0</v>
      </c>
      <c r="N25" s="65"/>
      <c r="O25" s="48"/>
      <c r="P25" s="71"/>
      <c r="Q25" s="71"/>
      <c r="R25" s="81">
        <f t="shared" si="0"/>
        <v>0</v>
      </c>
      <c r="S25" s="71"/>
    </row>
    <row r="26" spans="2:19" ht="80.099999999999994" customHeight="1">
      <c r="B26"/>
      <c r="C26"/>
      <c r="D26"/>
      <c r="E26" s="47">
        <v>22</v>
      </c>
      <c r="F26" s="47"/>
      <c r="G26" s="64" t="s">
        <v>108</v>
      </c>
      <c r="H26" s="64"/>
      <c r="I26" s="65"/>
      <c r="J26" s="65">
        <v>1</v>
      </c>
      <c r="K26" s="56"/>
      <c r="L26" s="56"/>
      <c r="M26" s="65">
        <f t="shared" si="2"/>
        <v>0</v>
      </c>
      <c r="N26" s="65"/>
      <c r="O26" s="48"/>
      <c r="P26" s="71"/>
      <c r="Q26" s="71"/>
      <c r="R26" s="81">
        <f t="shared" si="0"/>
        <v>0</v>
      </c>
      <c r="S26" s="71"/>
    </row>
    <row r="27" spans="2:19" ht="80.099999999999994" customHeight="1">
      <c r="B27"/>
      <c r="C27"/>
      <c r="D27"/>
      <c r="E27" s="40">
        <v>23</v>
      </c>
      <c r="F27" s="40"/>
      <c r="G27" s="39" t="s">
        <v>37</v>
      </c>
      <c r="H27" s="39" t="s">
        <v>99</v>
      </c>
      <c r="I27" s="40" t="s">
        <v>111</v>
      </c>
      <c r="J27" s="40">
        <v>3</v>
      </c>
      <c r="K27" s="54">
        <v>0.91</v>
      </c>
      <c r="L27" s="54"/>
      <c r="M27" s="40"/>
      <c r="N27" s="54">
        <f>(K27*J27)+L27</f>
        <v>2.73</v>
      </c>
      <c r="O27" s="60" t="s">
        <v>112</v>
      </c>
      <c r="P27" s="67">
        <v>43429</v>
      </c>
      <c r="Q27" s="67">
        <v>43462</v>
      </c>
      <c r="R27" s="81">
        <f t="shared" si="0"/>
        <v>33</v>
      </c>
      <c r="S27" s="67"/>
    </row>
    <row r="28" spans="2:19" ht="80.099999999999994" customHeight="1">
      <c r="B28"/>
      <c r="C28"/>
      <c r="D28"/>
      <c r="E28" s="5">
        <v>24</v>
      </c>
      <c r="F28" s="5"/>
      <c r="G28" s="61" t="s">
        <v>37</v>
      </c>
      <c r="H28" s="61" t="s">
        <v>113</v>
      </c>
      <c r="I28" s="62" t="s">
        <v>114</v>
      </c>
      <c r="J28" s="62">
        <v>8</v>
      </c>
      <c r="K28" s="55">
        <v>2.0299999999999998</v>
      </c>
      <c r="L28" s="55"/>
      <c r="M28" s="63">
        <f t="shared" ref="M28:M32" si="3">(K28*J28)+L28</f>
        <v>16.239999999999998</v>
      </c>
      <c r="N28" s="62"/>
      <c r="O28" s="8" t="s">
        <v>115</v>
      </c>
      <c r="P28" s="68"/>
      <c r="Q28" s="68"/>
      <c r="R28" s="81">
        <f t="shared" si="0"/>
        <v>0</v>
      </c>
      <c r="S28" s="68"/>
    </row>
    <row r="29" spans="2:19" ht="80.099999999999994" customHeight="1">
      <c r="B29"/>
      <c r="C29"/>
      <c r="D29"/>
      <c r="E29" s="5">
        <v>25</v>
      </c>
      <c r="F29" s="5"/>
      <c r="G29" s="61" t="s">
        <v>37</v>
      </c>
      <c r="H29" s="61" t="s">
        <v>116</v>
      </c>
      <c r="I29" s="62" t="s">
        <v>117</v>
      </c>
      <c r="J29" s="62">
        <v>1</v>
      </c>
      <c r="K29" s="55">
        <v>12.8</v>
      </c>
      <c r="L29" s="55"/>
      <c r="M29" s="63">
        <f t="shared" si="3"/>
        <v>12.8</v>
      </c>
      <c r="N29" s="62"/>
      <c r="O29" s="3" t="s">
        <v>118</v>
      </c>
      <c r="P29" s="69"/>
      <c r="Q29" s="69"/>
      <c r="R29" s="81">
        <f t="shared" si="0"/>
        <v>0</v>
      </c>
      <c r="S29" s="69"/>
    </row>
    <row r="30" spans="2:19" ht="80.099999999999994" customHeight="1">
      <c r="B30"/>
      <c r="C30"/>
      <c r="D30"/>
      <c r="E30" s="5">
        <v>26</v>
      </c>
      <c r="F30" s="5"/>
      <c r="G30" s="61" t="s">
        <v>37</v>
      </c>
      <c r="H30" s="61" t="s">
        <v>116</v>
      </c>
      <c r="I30" s="62" t="s">
        <v>119</v>
      </c>
      <c r="J30" s="62">
        <v>2</v>
      </c>
      <c r="K30" s="55">
        <v>12.12</v>
      </c>
      <c r="L30" s="55"/>
      <c r="M30" s="63">
        <f t="shared" si="3"/>
        <v>24.24</v>
      </c>
      <c r="N30" s="62"/>
      <c r="O30" s="8" t="s">
        <v>120</v>
      </c>
      <c r="P30" s="68"/>
      <c r="Q30" s="68"/>
      <c r="R30" s="81">
        <f t="shared" si="0"/>
        <v>0</v>
      </c>
      <c r="S30" s="68"/>
    </row>
    <row r="31" spans="2:19" ht="80.099999999999994" customHeight="1">
      <c r="B31"/>
      <c r="C31"/>
      <c r="D31"/>
      <c r="E31" s="5">
        <v>27</v>
      </c>
      <c r="F31" s="5"/>
      <c r="G31" s="61" t="s">
        <v>37</v>
      </c>
      <c r="H31" s="61" t="s">
        <v>116</v>
      </c>
      <c r="I31" s="62" t="s">
        <v>121</v>
      </c>
      <c r="J31" s="62">
        <v>1</v>
      </c>
      <c r="K31" s="55">
        <v>5.64</v>
      </c>
      <c r="L31" s="55"/>
      <c r="M31" s="63">
        <f t="shared" si="3"/>
        <v>5.64</v>
      </c>
      <c r="N31" s="62"/>
      <c r="O31" s="3" t="s">
        <v>122</v>
      </c>
      <c r="P31" s="69"/>
      <c r="Q31" s="69"/>
      <c r="R31" s="81">
        <f t="shared" si="0"/>
        <v>0</v>
      </c>
      <c r="S31" s="69"/>
    </row>
    <row r="32" spans="2:19" ht="80.099999999999994" customHeight="1">
      <c r="B32"/>
      <c r="C32"/>
      <c r="D32"/>
      <c r="E32" s="5">
        <v>28</v>
      </c>
      <c r="F32" s="5"/>
      <c r="G32" s="61" t="s">
        <v>37</v>
      </c>
      <c r="H32" s="61" t="s">
        <v>116</v>
      </c>
      <c r="I32" s="62" t="s">
        <v>123</v>
      </c>
      <c r="J32" s="62">
        <v>1</v>
      </c>
      <c r="K32" s="55">
        <v>2.2400000000000002</v>
      </c>
      <c r="L32" s="55"/>
      <c r="M32" s="63">
        <f t="shared" si="3"/>
        <v>2.2400000000000002</v>
      </c>
      <c r="N32" s="62"/>
      <c r="O32" s="8" t="s">
        <v>124</v>
      </c>
      <c r="P32" s="68"/>
      <c r="Q32" s="68"/>
      <c r="R32" s="81">
        <f t="shared" si="0"/>
        <v>0</v>
      </c>
      <c r="S32" s="68"/>
    </row>
    <row r="33" spans="2:19" ht="80.099999999999994" customHeight="1">
      <c r="B33"/>
      <c r="C33"/>
      <c r="D33"/>
      <c r="E33" s="5">
        <v>29</v>
      </c>
      <c r="F33" s="5"/>
      <c r="G33" s="61" t="s">
        <v>37</v>
      </c>
      <c r="H33" s="61"/>
      <c r="I33" s="62"/>
      <c r="J33" s="62">
        <v>1</v>
      </c>
      <c r="K33" s="55"/>
      <c r="L33" s="55"/>
      <c r="M33" s="62">
        <f t="shared" si="2"/>
        <v>0</v>
      </c>
      <c r="N33" s="62"/>
      <c r="O33" s="8"/>
      <c r="P33" s="68"/>
      <c r="Q33" s="68"/>
      <c r="R33" s="81">
        <f t="shared" si="0"/>
        <v>0</v>
      </c>
      <c r="S33" s="68"/>
    </row>
    <row r="34" spans="2:19" ht="80.099999999999994" customHeight="1">
      <c r="B34"/>
      <c r="C34"/>
      <c r="D34"/>
      <c r="E34" s="5">
        <v>30</v>
      </c>
      <c r="F34" s="5"/>
      <c r="G34" s="61" t="s">
        <v>37</v>
      </c>
      <c r="H34" s="61"/>
      <c r="I34" s="62"/>
      <c r="J34" s="62">
        <v>1</v>
      </c>
      <c r="K34" s="55"/>
      <c r="L34" s="55"/>
      <c r="M34" s="62">
        <f t="shared" si="2"/>
        <v>0</v>
      </c>
      <c r="N34" s="62"/>
      <c r="O34" s="8"/>
      <c r="P34" s="68"/>
      <c r="Q34" s="68"/>
      <c r="R34" s="81">
        <f t="shared" si="0"/>
        <v>0</v>
      </c>
      <c r="S34" s="68"/>
    </row>
    <row r="35" spans="2:19" ht="80.099999999999994" customHeight="1">
      <c r="B35"/>
      <c r="C35"/>
      <c r="D35"/>
      <c r="E35" s="5">
        <v>31</v>
      </c>
      <c r="F35" s="5"/>
      <c r="G35" s="61" t="s">
        <v>37</v>
      </c>
      <c r="H35" s="61"/>
      <c r="I35" s="62"/>
      <c r="J35" s="62">
        <v>1</v>
      </c>
      <c r="K35" s="55"/>
      <c r="L35" s="55"/>
      <c r="M35" s="62">
        <f t="shared" si="2"/>
        <v>0</v>
      </c>
      <c r="N35" s="62"/>
      <c r="O35" s="8"/>
      <c r="P35" s="68"/>
      <c r="Q35" s="68"/>
      <c r="R35" s="81">
        <f t="shared" si="0"/>
        <v>0</v>
      </c>
      <c r="S35" s="68"/>
    </row>
    <row r="36" spans="2:19" ht="80.099999999999994" customHeight="1">
      <c r="B36"/>
      <c r="C36"/>
      <c r="D36"/>
      <c r="E36" s="5">
        <v>32</v>
      </c>
      <c r="F36" s="5"/>
      <c r="G36" s="61" t="s">
        <v>37</v>
      </c>
      <c r="H36" s="61"/>
      <c r="I36" s="62"/>
      <c r="J36" s="62">
        <v>1</v>
      </c>
      <c r="K36" s="55"/>
      <c r="L36" s="55"/>
      <c r="M36" s="62">
        <f t="shared" si="2"/>
        <v>0</v>
      </c>
      <c r="N36" s="62"/>
      <c r="O36" s="8"/>
      <c r="P36" s="68"/>
      <c r="Q36" s="68"/>
      <c r="R36" s="81">
        <f t="shared" si="0"/>
        <v>0</v>
      </c>
      <c r="S36" s="68"/>
    </row>
    <row r="37" spans="2:19" ht="80.099999999999994" customHeight="1">
      <c r="B37"/>
      <c r="C37"/>
      <c r="D37"/>
      <c r="E37" s="5">
        <v>33</v>
      </c>
      <c r="F37" s="5"/>
      <c r="G37" s="61" t="s">
        <v>37</v>
      </c>
      <c r="H37" s="61"/>
      <c r="I37" s="62"/>
      <c r="J37" s="62">
        <v>1</v>
      </c>
      <c r="K37" s="55"/>
      <c r="L37" s="55"/>
      <c r="M37" s="62">
        <f t="shared" si="2"/>
        <v>0</v>
      </c>
      <c r="N37" s="62"/>
      <c r="O37" s="8"/>
      <c r="P37" s="68"/>
      <c r="Q37" s="68"/>
      <c r="R37" s="81">
        <f t="shared" si="0"/>
        <v>0</v>
      </c>
      <c r="S37" s="68"/>
    </row>
    <row r="38" spans="2:19" ht="80.099999999999994" customHeight="1">
      <c r="B38"/>
      <c r="C38"/>
      <c r="D38"/>
      <c r="E38" s="5">
        <v>34</v>
      </c>
      <c r="F38" s="5"/>
      <c r="G38" s="61" t="s">
        <v>37</v>
      </c>
      <c r="H38" s="61"/>
      <c r="I38" s="62"/>
      <c r="J38" s="62">
        <v>1</v>
      </c>
      <c r="K38" s="55"/>
      <c r="L38" s="55"/>
      <c r="M38" s="62">
        <f t="shared" si="2"/>
        <v>0</v>
      </c>
      <c r="N38" s="62"/>
      <c r="O38" s="8"/>
      <c r="P38" s="68"/>
      <c r="Q38" s="68"/>
      <c r="R38" s="81">
        <f t="shared" si="0"/>
        <v>0</v>
      </c>
      <c r="S38" s="68"/>
    </row>
    <row r="39" spans="2:19" ht="80.099999999999994" customHeight="1">
      <c r="B39"/>
      <c r="C39"/>
      <c r="D39"/>
      <c r="E39" s="5">
        <v>35</v>
      </c>
      <c r="F39" s="5"/>
      <c r="G39" s="61" t="s">
        <v>37</v>
      </c>
      <c r="H39" s="61"/>
      <c r="I39" s="62"/>
      <c r="J39" s="62">
        <v>1</v>
      </c>
      <c r="K39" s="55"/>
      <c r="L39" s="55"/>
      <c r="M39" s="62">
        <f t="shared" si="2"/>
        <v>0</v>
      </c>
      <c r="N39" s="62"/>
      <c r="O39" s="8"/>
      <c r="P39" s="68"/>
      <c r="Q39" s="68"/>
      <c r="R39" s="81">
        <f t="shared" si="0"/>
        <v>0</v>
      </c>
      <c r="S39" s="68"/>
    </row>
    <row r="40" spans="2:19" ht="80.099999999999994" customHeight="1">
      <c r="B40"/>
      <c r="C40"/>
      <c r="D40"/>
      <c r="E40" s="40">
        <v>36</v>
      </c>
      <c r="F40" s="40"/>
      <c r="G40" s="39" t="s">
        <v>57</v>
      </c>
      <c r="H40" s="39" t="s">
        <v>125</v>
      </c>
      <c r="I40" s="40" t="s">
        <v>126</v>
      </c>
      <c r="J40" s="40">
        <v>1</v>
      </c>
      <c r="K40" s="54">
        <v>38.5</v>
      </c>
      <c r="L40" s="54"/>
      <c r="M40" s="40"/>
      <c r="N40" s="54">
        <f>K40*J40</f>
        <v>38.5</v>
      </c>
      <c r="O40" s="60" t="s">
        <v>127</v>
      </c>
      <c r="P40" s="67">
        <v>43428</v>
      </c>
      <c r="Q40" s="67">
        <v>43446</v>
      </c>
      <c r="R40" s="81">
        <f t="shared" si="0"/>
        <v>18</v>
      </c>
      <c r="S40" s="67" t="s">
        <v>192</v>
      </c>
    </row>
    <row r="41" spans="2:19" ht="80.099999999999994" customHeight="1">
      <c r="B41"/>
      <c r="C41"/>
      <c r="D41"/>
      <c r="E41" s="40">
        <v>37</v>
      </c>
      <c r="F41" s="40"/>
      <c r="G41" s="39" t="s">
        <v>57</v>
      </c>
      <c r="H41" s="39" t="s">
        <v>125</v>
      </c>
      <c r="I41" s="40" t="s">
        <v>128</v>
      </c>
      <c r="J41" s="40">
        <v>1</v>
      </c>
      <c r="K41" s="54">
        <v>77.010000000000005</v>
      </c>
      <c r="L41" s="54"/>
      <c r="M41" s="40"/>
      <c r="N41" s="54">
        <f>K41*J41</f>
        <v>77.010000000000005</v>
      </c>
      <c r="O41" s="60" t="s">
        <v>129</v>
      </c>
      <c r="P41" s="67">
        <v>43428</v>
      </c>
      <c r="Q41" s="67">
        <v>43434</v>
      </c>
      <c r="R41" s="81">
        <f t="shared" si="0"/>
        <v>6</v>
      </c>
      <c r="S41" s="67"/>
    </row>
    <row r="42" spans="2:19" ht="80.099999999999994" customHeight="1">
      <c r="B42"/>
      <c r="C42"/>
      <c r="D42"/>
      <c r="E42" s="40">
        <v>38</v>
      </c>
      <c r="F42" s="40"/>
      <c r="G42" s="39" t="s">
        <v>57</v>
      </c>
      <c r="H42" s="39" t="s">
        <v>99</v>
      </c>
      <c r="I42" s="40" t="s">
        <v>130</v>
      </c>
      <c r="J42" s="40">
        <v>4</v>
      </c>
      <c r="K42" s="54">
        <v>1.19</v>
      </c>
      <c r="L42" s="54">
        <v>1.79</v>
      </c>
      <c r="M42" s="40"/>
      <c r="N42" s="54">
        <f>(K42*J42)+L42</f>
        <v>6.55</v>
      </c>
      <c r="O42" s="60" t="s">
        <v>131</v>
      </c>
      <c r="P42" s="67">
        <v>43429</v>
      </c>
      <c r="Q42" s="67">
        <v>43446</v>
      </c>
      <c r="R42" s="81">
        <f t="shared" si="0"/>
        <v>17</v>
      </c>
      <c r="S42" s="67"/>
    </row>
    <row r="43" spans="2:19" ht="80.099999999999994" customHeight="1">
      <c r="B43"/>
      <c r="C43"/>
      <c r="D43"/>
      <c r="E43" s="40">
        <v>39</v>
      </c>
      <c r="F43" s="40"/>
      <c r="G43" s="39" t="s">
        <v>57</v>
      </c>
      <c r="H43" s="39" t="s">
        <v>132</v>
      </c>
      <c r="I43" s="40" t="s">
        <v>133</v>
      </c>
      <c r="J43" s="40">
        <v>1</v>
      </c>
      <c r="K43" s="54">
        <v>89.23</v>
      </c>
      <c r="L43" s="54"/>
      <c r="M43" s="40"/>
      <c r="N43" s="54">
        <f t="shared" ref="N43:N46" si="4">(K43*J43)+L43</f>
        <v>89.23</v>
      </c>
      <c r="O43" s="60" t="s">
        <v>134</v>
      </c>
      <c r="P43" s="67">
        <v>43429</v>
      </c>
      <c r="Q43" s="67">
        <v>43440</v>
      </c>
      <c r="R43" s="81">
        <f t="shared" si="0"/>
        <v>11</v>
      </c>
      <c r="S43" s="67"/>
    </row>
    <row r="44" spans="2:19" ht="80.099999999999994" customHeight="1">
      <c r="B44"/>
      <c r="C44"/>
      <c r="D44"/>
      <c r="E44" s="40">
        <v>40</v>
      </c>
      <c r="F44" s="40"/>
      <c r="G44" s="39" t="s">
        <v>57</v>
      </c>
      <c r="H44" s="39" t="s">
        <v>132</v>
      </c>
      <c r="I44" s="40" t="s">
        <v>135</v>
      </c>
      <c r="J44" s="40">
        <v>1</v>
      </c>
      <c r="K44" s="54">
        <v>80.08</v>
      </c>
      <c r="L44" s="54"/>
      <c r="M44" s="40"/>
      <c r="N44" s="54">
        <f t="shared" si="4"/>
        <v>80.08</v>
      </c>
      <c r="O44" s="60" t="s">
        <v>136</v>
      </c>
      <c r="P44" s="67">
        <v>43429</v>
      </c>
      <c r="Q44" s="67">
        <v>43438</v>
      </c>
      <c r="R44" s="81">
        <f t="shared" si="0"/>
        <v>9</v>
      </c>
      <c r="S44" s="67"/>
    </row>
    <row r="45" spans="2:19" ht="80.099999999999994" customHeight="1">
      <c r="B45"/>
      <c r="C45"/>
      <c r="D45"/>
      <c r="E45" s="40">
        <v>41</v>
      </c>
      <c r="F45" s="40"/>
      <c r="G45" s="39" t="s">
        <v>57</v>
      </c>
      <c r="H45" s="39" t="s">
        <v>99</v>
      </c>
      <c r="I45" s="40" t="s">
        <v>137</v>
      </c>
      <c r="J45" s="40">
        <v>8</v>
      </c>
      <c r="K45" s="54">
        <v>0.37</v>
      </c>
      <c r="L45" s="54"/>
      <c r="M45" s="40"/>
      <c r="N45" s="54">
        <f t="shared" si="4"/>
        <v>2.96</v>
      </c>
      <c r="O45" s="39" t="s">
        <v>138</v>
      </c>
      <c r="P45" s="67">
        <v>43429</v>
      </c>
      <c r="Q45" s="67">
        <v>43453</v>
      </c>
      <c r="R45" s="81">
        <f t="shared" si="0"/>
        <v>24</v>
      </c>
      <c r="S45" s="67"/>
    </row>
    <row r="46" spans="2:19" ht="80.099999999999994" customHeight="1">
      <c r="B46"/>
      <c r="C46"/>
      <c r="D46"/>
      <c r="E46" s="40">
        <v>42</v>
      </c>
      <c r="F46" s="40"/>
      <c r="G46" s="39" t="s">
        <v>57</v>
      </c>
      <c r="H46" s="39" t="s">
        <v>99</v>
      </c>
      <c r="I46" s="40" t="s">
        <v>139</v>
      </c>
      <c r="J46" s="40">
        <v>4</v>
      </c>
      <c r="K46" s="54">
        <v>4.16</v>
      </c>
      <c r="L46" s="54">
        <v>8.17</v>
      </c>
      <c r="M46" s="40"/>
      <c r="N46" s="54">
        <f t="shared" si="4"/>
        <v>24.810000000000002</v>
      </c>
      <c r="O46" s="39" t="s">
        <v>140</v>
      </c>
      <c r="P46" s="67">
        <v>43429</v>
      </c>
      <c r="Q46" s="67">
        <v>43461</v>
      </c>
      <c r="R46" s="81">
        <f t="shared" si="0"/>
        <v>32</v>
      </c>
      <c r="S46" s="67"/>
    </row>
    <row r="47" spans="2:19" ht="80.099999999999994" customHeight="1">
      <c r="B47"/>
      <c r="C47"/>
      <c r="D47"/>
      <c r="E47" s="40">
        <v>43</v>
      </c>
      <c r="F47" s="40"/>
      <c r="G47" s="39" t="s">
        <v>57</v>
      </c>
      <c r="H47" s="39" t="s">
        <v>141</v>
      </c>
      <c r="I47" s="40" t="s">
        <v>142</v>
      </c>
      <c r="J47" s="40">
        <v>1</v>
      </c>
      <c r="K47" s="57">
        <v>0.61</v>
      </c>
      <c r="L47" s="57"/>
      <c r="M47" s="57">
        <f t="shared" ref="M47:M49" si="5">(K47*J47)+L47</f>
        <v>0.61</v>
      </c>
      <c r="N47" s="40"/>
      <c r="O47" s="60" t="s">
        <v>143</v>
      </c>
      <c r="P47" s="67"/>
      <c r="Q47" s="67"/>
      <c r="R47" s="81">
        <f t="shared" si="0"/>
        <v>0</v>
      </c>
      <c r="S47" s="67"/>
    </row>
    <row r="48" spans="2:19" ht="80.099999999999994" customHeight="1">
      <c r="B48"/>
      <c r="C48"/>
      <c r="D48"/>
      <c r="E48" s="40">
        <v>44</v>
      </c>
      <c r="F48" s="40"/>
      <c r="G48" s="39" t="s">
        <v>57</v>
      </c>
      <c r="H48" s="39" t="s">
        <v>113</v>
      </c>
      <c r="I48" s="40" t="s">
        <v>144</v>
      </c>
      <c r="J48" s="40">
        <v>1</v>
      </c>
      <c r="K48" s="57">
        <v>41.24</v>
      </c>
      <c r="L48" s="57"/>
      <c r="M48" s="57">
        <f t="shared" si="5"/>
        <v>41.24</v>
      </c>
      <c r="N48" s="40"/>
      <c r="O48" s="39" t="s">
        <v>145</v>
      </c>
      <c r="P48" s="72"/>
      <c r="Q48" s="72"/>
      <c r="R48" s="81">
        <f t="shared" si="0"/>
        <v>0</v>
      </c>
      <c r="S48" s="72"/>
    </row>
    <row r="49" spans="2:19" ht="80.099999999999994" customHeight="1">
      <c r="B49"/>
      <c r="C49"/>
      <c r="D49"/>
      <c r="E49" s="40">
        <v>45</v>
      </c>
      <c r="F49" s="40"/>
      <c r="G49" s="39" t="s">
        <v>57</v>
      </c>
      <c r="H49" s="39" t="s">
        <v>102</v>
      </c>
      <c r="I49" s="40" t="s">
        <v>146</v>
      </c>
      <c r="J49" s="40">
        <v>1</v>
      </c>
      <c r="K49" s="57">
        <v>4.63</v>
      </c>
      <c r="L49" s="57"/>
      <c r="M49" s="57">
        <f t="shared" si="5"/>
        <v>4.63</v>
      </c>
      <c r="N49" s="40"/>
      <c r="O49" s="60" t="s">
        <v>147</v>
      </c>
      <c r="P49" s="67"/>
      <c r="Q49" s="67"/>
      <c r="R49" s="81">
        <f t="shared" si="0"/>
        <v>0</v>
      </c>
      <c r="S49" s="67"/>
    </row>
    <row r="50" spans="2:19" ht="80.099999999999994" customHeight="1">
      <c r="B50"/>
      <c r="C50"/>
      <c r="D50"/>
      <c r="E50" s="40">
        <v>46</v>
      </c>
      <c r="F50" s="40"/>
      <c r="G50" s="39" t="s">
        <v>57</v>
      </c>
      <c r="H50" s="39" t="s">
        <v>102</v>
      </c>
      <c r="I50" s="40" t="s">
        <v>148</v>
      </c>
      <c r="J50" s="40">
        <v>1</v>
      </c>
      <c r="K50" s="54">
        <v>38.340000000000003</v>
      </c>
      <c r="L50" s="54"/>
      <c r="M50" s="40"/>
      <c r="N50" s="54">
        <f>(K50*J50)+L50</f>
        <v>38.340000000000003</v>
      </c>
      <c r="O50" s="60" t="s">
        <v>149</v>
      </c>
      <c r="P50" s="67">
        <v>43429</v>
      </c>
      <c r="Q50" s="67">
        <v>43454</v>
      </c>
      <c r="R50" s="81">
        <f t="shared" si="0"/>
        <v>25</v>
      </c>
      <c r="S50" s="67"/>
    </row>
    <row r="51" spans="2:19" ht="80.099999999999994" customHeight="1">
      <c r="B51"/>
      <c r="C51"/>
      <c r="D51"/>
      <c r="E51" s="40">
        <v>47</v>
      </c>
      <c r="F51" s="40"/>
      <c r="G51" s="39" t="s">
        <v>57</v>
      </c>
      <c r="H51" s="39" t="s">
        <v>141</v>
      </c>
      <c r="I51" s="40" t="s">
        <v>150</v>
      </c>
      <c r="J51" s="40">
        <v>1</v>
      </c>
      <c r="K51" s="57">
        <v>11</v>
      </c>
      <c r="L51" s="57"/>
      <c r="M51" s="57">
        <f>(K51*J51)+L51</f>
        <v>11</v>
      </c>
      <c r="N51" s="40"/>
      <c r="O51" s="60" t="s">
        <v>151</v>
      </c>
      <c r="P51" s="67"/>
      <c r="Q51" s="67"/>
      <c r="R51" s="81">
        <f t="shared" si="0"/>
        <v>0</v>
      </c>
      <c r="S51" s="67"/>
    </row>
    <row r="52" spans="2:19" ht="80.099999999999994" customHeight="1">
      <c r="B52"/>
      <c r="C52"/>
      <c r="D52"/>
      <c r="E52" s="40">
        <v>48</v>
      </c>
      <c r="F52" s="40"/>
      <c r="G52" s="39" t="s">
        <v>57</v>
      </c>
      <c r="H52" s="39" t="s">
        <v>152</v>
      </c>
      <c r="I52" s="40" t="s">
        <v>153</v>
      </c>
      <c r="J52" s="40">
        <v>1</v>
      </c>
      <c r="K52" s="54">
        <v>1.78</v>
      </c>
      <c r="L52" s="54">
        <v>2.2000000000000002</v>
      </c>
      <c r="M52" s="40"/>
      <c r="N52" s="54">
        <f t="shared" ref="N52:N53" si="6">(K52*J52)+L52</f>
        <v>3.9800000000000004</v>
      </c>
      <c r="O52" s="60" t="s">
        <v>154</v>
      </c>
      <c r="P52" s="67">
        <v>43429</v>
      </c>
      <c r="Q52" s="67"/>
      <c r="R52" s="81">
        <f t="shared" si="0"/>
        <v>-43429</v>
      </c>
      <c r="S52" s="67" t="s">
        <v>189</v>
      </c>
    </row>
    <row r="53" spans="2:19" ht="80.099999999999994" customHeight="1">
      <c r="B53"/>
      <c r="C53"/>
      <c r="D53"/>
      <c r="E53" s="40">
        <v>49</v>
      </c>
      <c r="F53" s="40"/>
      <c r="G53" s="39" t="s">
        <v>57</v>
      </c>
      <c r="H53" s="39" t="s">
        <v>132</v>
      </c>
      <c r="I53" s="40" t="s">
        <v>155</v>
      </c>
      <c r="J53" s="40">
        <v>1</v>
      </c>
      <c r="K53" s="54">
        <v>2.79</v>
      </c>
      <c r="L53" s="54"/>
      <c r="M53" s="40"/>
      <c r="N53" s="54">
        <f t="shared" si="6"/>
        <v>2.79</v>
      </c>
      <c r="O53" s="39" t="s">
        <v>156</v>
      </c>
      <c r="P53" s="67">
        <v>43429</v>
      </c>
      <c r="Q53" s="67"/>
      <c r="R53" s="81">
        <f t="shared" si="0"/>
        <v>-43429</v>
      </c>
      <c r="S53" s="67" t="s">
        <v>189</v>
      </c>
    </row>
    <row r="54" spans="2:19" ht="80.099999999999994" customHeight="1">
      <c r="B54"/>
      <c r="C54"/>
      <c r="D54"/>
      <c r="E54" s="40">
        <v>50</v>
      </c>
      <c r="F54" s="40"/>
      <c r="G54" s="39" t="s">
        <v>57</v>
      </c>
      <c r="H54" s="39" t="s">
        <v>141</v>
      </c>
      <c r="I54" s="40" t="s">
        <v>69</v>
      </c>
      <c r="J54" s="40">
        <v>1</v>
      </c>
      <c r="K54" s="57">
        <v>3.77</v>
      </c>
      <c r="L54" s="57"/>
      <c r="M54" s="57">
        <f>(K54*J54)+L54</f>
        <v>3.77</v>
      </c>
      <c r="N54" s="40"/>
      <c r="O54" s="39" t="s">
        <v>157</v>
      </c>
      <c r="P54" s="72"/>
      <c r="Q54" s="72"/>
      <c r="R54" s="81">
        <f t="shared" si="0"/>
        <v>0</v>
      </c>
      <c r="S54" s="72"/>
    </row>
    <row r="55" spans="2:19" ht="75.75" customHeight="1">
      <c r="E55" s="40">
        <v>51</v>
      </c>
      <c r="F55" s="40"/>
      <c r="G55" s="39" t="s">
        <v>57</v>
      </c>
      <c r="H55" s="39" t="s">
        <v>125</v>
      </c>
      <c r="I55" s="40" t="s">
        <v>193</v>
      </c>
      <c r="J55" s="40">
        <v>1</v>
      </c>
      <c r="K55" s="57">
        <v>9.8000000000000007</v>
      </c>
      <c r="L55" s="57"/>
      <c r="M55" s="57">
        <v>37.6</v>
      </c>
      <c r="N55" s="40"/>
      <c r="O55" s="39"/>
      <c r="P55" s="72">
        <v>43600</v>
      </c>
      <c r="Q55" s="72"/>
      <c r="R55" s="81"/>
      <c r="S55" s="72"/>
    </row>
    <row r="57" spans="2:19">
      <c r="I57" s="59"/>
    </row>
    <row r="58" spans="2:19">
      <c r="M58" s="58"/>
    </row>
    <row r="59" spans="2:19">
      <c r="M59" s="59"/>
    </row>
    <row r="60" spans="2:19">
      <c r="M60" s="59"/>
    </row>
  </sheetData>
  <autoFilter ref="E4:O54"/>
  <mergeCells count="5">
    <mergeCell ref="T3:T4"/>
    <mergeCell ref="U3:U4"/>
    <mergeCell ref="V3:V4"/>
    <mergeCell ref="W3:W4"/>
    <mergeCell ref="E1:S3"/>
  </mergeCells>
  <hyperlinks>
    <hyperlink ref="O41" r:id="rId1"/>
    <hyperlink ref="O40" r:id="rId2"/>
    <hyperlink ref="O49" r:id="rId3"/>
    <hyperlink ref="O43" display="https://de.aliexpress.com/item/Freeshipping-5-5w-450nm-blue-laser-module-laser-engraving-machine-parts-laser-cutting-TTL-module-5500mw/32794693234.html?spm=a2g0x.search0104.3.9.6d9e697ftfOrvq&amp;ws_ab_test=searchweb0_0,searchweb201602_4_10065_10068_319_317_1"/>
    <hyperlink ref="O47" r:id="rId4" display="https://de.aliexpress.com/item/Free-Shipping-GY-906-MLX90614ESF-New-MLX90614-Contactless-Temperature-Sensor-Module-For-Arduino-Compatible/32465420303.html?spm=2114.13010608.0.0.W5dQl2"/>
    <hyperlink ref="O44" r:id="rId5"/>
    <hyperlink ref="O27" display="https://www.aliexpress.com/item/Aluminum-Alloy-Coupling-Bore-5-5mm-5-8mm-8-8mm-3D-Print-Part-Blue-Flexible-Shaft/32905930378.html?spm=2114.search0604.3.82.352c27c7bcchsL&amp;ws_ab_test=searchweb0_0,searchweb201602_4_10065_10068_319_317_10696_10084_453_10924_4"/>
    <hyperlink ref="O51" r:id="rId6"/>
    <hyperlink ref="O50" display="https://de.aliexpress.com/item/4-3-Nextion-HMI-Intelligent-Smart-USART-UART-Serial-Touch-TFT-LCD-Module-Display-Panel-For/32679792756.html?spm=a2g0x.10010108.1000013.1.3b0a6197TlXJ9O&amp;pvid=fa37a9ac-15aa-4f88-8b70-dd3b9367105e&amp;gps-id=pcDetailBottomMoreThisS"/>
    <hyperlink ref="O8" display="https://de.aliexpress.com/item/Customized-2020-Aluminum-Extrusion-Profile-Free-cutting-in-any-Length-Black-Color/32800277683.html?spm=2114.search0104.3.1.c21950d7kT0Hd3&amp;ws_ab_test=searchweb0_0%2Csearchweb201602_4_10065_10068_319_317_10696_10084_453_10924_"/>
    <hyperlink ref="O29" r:id="rId7"/>
    <hyperlink ref="O31" display="https://de.aliexpress.com/item/Free-shipping-LM8UU-Linear-Bushing-8mm-CNC-Linear-Bearings-10pcs-lot/32317938156.html?spm=a2g0x.search0104.3.1.1f6a45f56f1Uur&amp;ws_ab_test=searchweb0_0,searchweb201602_4_10065_10068_319_317_10696_10084_453_10924_454_10083_1061"/>
  </hyperlinks>
  <pageMargins left="0.7" right="0.7" top="0.75" bottom="0.75" header="0.3" footer="0.3"/>
  <pageSetup paperSize="9" orientation="portrait" r:id="rId8"/>
  <drawing r:id="rId9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zoomScale="70" zoomScaleNormal="70" workbookViewId="0">
      <selection activeCell="E6" sqref="E6"/>
    </sheetView>
  </sheetViews>
  <sheetFormatPr defaultRowHeight="15"/>
  <cols>
    <col min="1" max="1" width="58.7109375" style="4" bestFit="1" customWidth="1"/>
    <col min="2" max="2" width="15" style="16" bestFit="1" customWidth="1"/>
    <col min="3" max="3" width="35.85546875" style="4" customWidth="1"/>
    <col min="4" max="4" width="9.140625" customWidth="1"/>
    <col min="5" max="5" width="72.140625" bestFit="1" customWidth="1"/>
    <col min="6" max="6" width="13.85546875" bestFit="1" customWidth="1"/>
    <col min="7" max="7" width="22.28515625" customWidth="1"/>
    <col min="8" max="8" width="9.140625" customWidth="1"/>
    <col min="9" max="9" width="72.140625" bestFit="1" customWidth="1"/>
    <col min="10" max="10" width="12.140625" bestFit="1" customWidth="1"/>
    <col min="11" max="11" width="31.28515625" customWidth="1"/>
  </cols>
  <sheetData>
    <row r="1" spans="1:11" ht="23.25">
      <c r="A1" s="7" t="s">
        <v>57</v>
      </c>
      <c r="B1" s="5" t="s">
        <v>3</v>
      </c>
      <c r="C1" s="5" t="s">
        <v>158</v>
      </c>
      <c r="E1" s="7" t="s">
        <v>159</v>
      </c>
      <c r="F1" s="5" t="s">
        <v>3</v>
      </c>
      <c r="G1" s="5" t="s">
        <v>158</v>
      </c>
      <c r="I1" s="7" t="s">
        <v>37</v>
      </c>
      <c r="J1" s="5" t="s">
        <v>3</v>
      </c>
      <c r="K1" s="5" t="s">
        <v>158</v>
      </c>
    </row>
    <row r="2" spans="1:11" ht="38.25" customHeight="1">
      <c r="A2" s="22" t="s">
        <v>160</v>
      </c>
      <c r="B2" s="25">
        <v>76.39</v>
      </c>
      <c r="C2" s="26" t="s">
        <v>161</v>
      </c>
      <c r="E2" s="10" t="s">
        <v>162</v>
      </c>
      <c r="F2" s="18">
        <v>23.22</v>
      </c>
      <c r="G2" s="11" t="s">
        <v>163</v>
      </c>
      <c r="I2" s="29" t="s">
        <v>164</v>
      </c>
      <c r="J2" s="27">
        <v>1.25</v>
      </c>
      <c r="K2" s="24" t="s">
        <v>112</v>
      </c>
    </row>
    <row r="3" spans="1:11" ht="66" customHeight="1">
      <c r="A3" s="22" t="s">
        <v>133</v>
      </c>
      <c r="B3" s="25">
        <v>134.94</v>
      </c>
      <c r="C3" s="26" t="s">
        <v>134</v>
      </c>
      <c r="E3" s="23" t="s">
        <v>165</v>
      </c>
      <c r="F3" s="27">
        <v>5.62</v>
      </c>
      <c r="G3" s="24" t="s">
        <v>166</v>
      </c>
      <c r="I3" s="30" t="s">
        <v>167</v>
      </c>
      <c r="J3" s="27">
        <v>3.24</v>
      </c>
      <c r="K3" s="24" t="s">
        <v>168</v>
      </c>
    </row>
    <row r="4" spans="1:11" ht="92.25" customHeight="1">
      <c r="A4" s="23" t="s">
        <v>169</v>
      </c>
      <c r="B4" s="25">
        <v>146.87</v>
      </c>
      <c r="C4" s="33" t="s">
        <v>170</v>
      </c>
      <c r="E4" s="24" t="s">
        <v>171</v>
      </c>
      <c r="F4" s="27">
        <v>4.6399999999999997</v>
      </c>
      <c r="G4" s="24" t="s">
        <v>104</v>
      </c>
      <c r="I4" s="9"/>
      <c r="J4" s="18"/>
      <c r="K4" s="11"/>
    </row>
    <row r="5" spans="1:11" ht="77.25" customHeight="1">
      <c r="A5" s="8" t="s">
        <v>172</v>
      </c>
      <c r="B5" s="19">
        <v>86.54</v>
      </c>
      <c r="C5" s="8" t="s">
        <v>173</v>
      </c>
      <c r="E5" s="21" t="s">
        <v>174</v>
      </c>
      <c r="F5" s="28">
        <v>3.78</v>
      </c>
      <c r="G5" s="11" t="s">
        <v>101</v>
      </c>
      <c r="I5" s="9"/>
      <c r="J5" s="18"/>
      <c r="K5" s="11"/>
    </row>
    <row r="6" spans="1:11" ht="82.5" customHeight="1">
      <c r="A6" s="21" t="s">
        <v>175</v>
      </c>
      <c r="B6" s="19">
        <v>6.96</v>
      </c>
      <c r="C6" s="8" t="s">
        <v>140</v>
      </c>
      <c r="E6" s="9"/>
      <c r="F6" s="9"/>
      <c r="G6" s="11" t="s">
        <v>176</v>
      </c>
      <c r="I6" s="9"/>
      <c r="J6" s="18"/>
      <c r="K6" s="11"/>
    </row>
    <row r="7" spans="1:11" ht="62.25" customHeight="1">
      <c r="A7" s="8" t="s">
        <v>177</v>
      </c>
      <c r="B7" s="19">
        <v>6.74</v>
      </c>
      <c r="C7" s="3" t="s">
        <v>178</v>
      </c>
      <c r="E7" s="9"/>
      <c r="F7" s="9"/>
      <c r="G7" s="11"/>
      <c r="I7" s="9"/>
      <c r="J7" s="18"/>
      <c r="K7" s="11"/>
    </row>
    <row r="8" spans="1:11" ht="30">
      <c r="A8" s="5" t="s">
        <v>126</v>
      </c>
      <c r="B8" s="34">
        <v>38.5</v>
      </c>
      <c r="C8" s="3" t="s">
        <v>127</v>
      </c>
      <c r="E8" s="9"/>
      <c r="F8" s="9"/>
      <c r="G8" s="11"/>
      <c r="I8" s="9"/>
      <c r="J8" s="18"/>
      <c r="K8" s="11"/>
    </row>
    <row r="9" spans="1:11" ht="30">
      <c r="A9" s="35" t="s">
        <v>179</v>
      </c>
      <c r="B9" s="34">
        <v>76</v>
      </c>
      <c r="C9" s="3" t="s">
        <v>129</v>
      </c>
      <c r="E9" s="9"/>
      <c r="F9" s="9"/>
      <c r="G9" s="11"/>
      <c r="I9" s="9"/>
      <c r="J9" s="18"/>
      <c r="K9" s="11"/>
    </row>
    <row r="10" spans="1:11">
      <c r="A10" s="5"/>
      <c r="B10" s="14"/>
      <c r="C10" s="8"/>
      <c r="E10" s="9"/>
      <c r="F10" s="9"/>
      <c r="G10" s="11"/>
      <c r="I10" s="9"/>
      <c r="J10" s="18"/>
      <c r="K10" s="11"/>
    </row>
    <row r="11" spans="1:11">
      <c r="A11" s="5"/>
      <c r="B11" s="14"/>
      <c r="C11" s="8"/>
      <c r="E11" s="9"/>
      <c r="F11" s="9"/>
      <c r="G11" s="11"/>
      <c r="I11" s="9"/>
      <c r="J11" s="18"/>
      <c r="K11" s="11"/>
    </row>
    <row r="12" spans="1:11">
      <c r="A12" s="5"/>
      <c r="B12" s="14"/>
      <c r="C12" s="8"/>
      <c r="E12" s="9"/>
      <c r="F12" s="9"/>
      <c r="G12" s="11"/>
      <c r="I12" s="9"/>
      <c r="J12" s="18"/>
      <c r="K12" s="11"/>
    </row>
    <row r="13" spans="1:11">
      <c r="A13" s="5"/>
      <c r="B13" s="14"/>
      <c r="C13" s="8"/>
      <c r="E13" s="9"/>
      <c r="F13" s="9"/>
      <c r="G13" s="11"/>
      <c r="I13" s="9"/>
      <c r="J13" s="18"/>
      <c r="K13" s="11"/>
    </row>
    <row r="14" spans="1:11">
      <c r="A14" s="5"/>
      <c r="B14" s="14"/>
      <c r="C14" s="8"/>
      <c r="E14" s="9"/>
      <c r="F14" s="9"/>
      <c r="G14" s="11"/>
      <c r="I14" s="9"/>
      <c r="J14" s="18"/>
      <c r="K14" s="11"/>
    </row>
    <row r="15" spans="1:11">
      <c r="A15" s="5"/>
      <c r="B15" s="14"/>
      <c r="C15" s="8"/>
      <c r="E15" s="9"/>
      <c r="F15" s="9"/>
      <c r="G15" s="11"/>
      <c r="I15" s="9"/>
      <c r="J15" s="18"/>
      <c r="K15" s="11"/>
    </row>
    <row r="16" spans="1:11">
      <c r="A16" s="5"/>
      <c r="B16" s="14"/>
      <c r="C16" s="8"/>
      <c r="E16" s="9"/>
      <c r="F16" s="9"/>
      <c r="G16" s="11"/>
      <c r="I16" s="9"/>
      <c r="J16" s="18"/>
      <c r="K16" s="11"/>
    </row>
    <row r="17" spans="1:11">
      <c r="A17" s="5"/>
      <c r="B17" s="14"/>
      <c r="C17" s="8"/>
      <c r="E17" s="9"/>
      <c r="F17" s="9"/>
      <c r="G17" s="11"/>
      <c r="I17" s="9"/>
      <c r="J17" s="18"/>
      <c r="K17" s="11"/>
    </row>
    <row r="18" spans="1:11">
      <c r="A18" s="5"/>
      <c r="B18" s="14"/>
      <c r="C18" s="8"/>
      <c r="E18" s="9"/>
      <c r="F18" s="9"/>
      <c r="G18" s="11"/>
      <c r="I18" s="9"/>
      <c r="J18" s="18"/>
      <c r="K18" s="11"/>
    </row>
    <row r="19" spans="1:11">
      <c r="A19" s="5"/>
      <c r="B19" s="14"/>
      <c r="C19" s="8"/>
      <c r="E19" s="9"/>
      <c r="F19" s="9"/>
      <c r="G19" s="11"/>
      <c r="I19" s="9"/>
      <c r="J19" s="18"/>
      <c r="K19" s="11"/>
    </row>
    <row r="20" spans="1:11">
      <c r="A20" s="5"/>
      <c r="B20" s="14"/>
      <c r="C20" s="8"/>
      <c r="E20" s="9"/>
      <c r="F20" s="9"/>
      <c r="G20" s="11"/>
      <c r="I20" s="9"/>
      <c r="J20" s="18"/>
      <c r="K20" s="11"/>
    </row>
    <row r="21" spans="1:11">
      <c r="A21" s="5"/>
      <c r="B21" s="14"/>
      <c r="C21" s="8"/>
      <c r="E21" s="9"/>
      <c r="F21" s="9"/>
      <c r="G21" s="11"/>
      <c r="I21" s="9"/>
      <c r="J21" s="18"/>
      <c r="K21" s="11"/>
    </row>
    <row r="22" spans="1:11">
      <c r="A22" s="5"/>
      <c r="B22" s="14"/>
      <c r="C22" s="8"/>
      <c r="E22" s="9"/>
      <c r="F22" s="9"/>
      <c r="G22" s="11"/>
      <c r="I22" s="9"/>
      <c r="J22" s="18"/>
      <c r="K22" s="11"/>
    </row>
    <row r="23" spans="1:11">
      <c r="A23" s="5"/>
      <c r="B23" s="14"/>
      <c r="C23" s="8"/>
      <c r="E23" s="9"/>
      <c r="F23" s="9"/>
      <c r="G23" s="11"/>
      <c r="I23" s="9"/>
      <c r="J23" s="18"/>
      <c r="K23" s="11"/>
    </row>
    <row r="24" spans="1:11">
      <c r="A24" s="5"/>
      <c r="B24" s="14"/>
      <c r="C24" s="8"/>
      <c r="E24" s="9"/>
      <c r="F24" s="9"/>
      <c r="G24" s="11"/>
      <c r="I24" s="9"/>
      <c r="J24" s="18"/>
      <c r="K24" s="11"/>
    </row>
    <row r="25" spans="1:11">
      <c r="A25" s="5"/>
      <c r="B25" s="14"/>
      <c r="C25" s="8"/>
      <c r="E25" s="9"/>
      <c r="F25" s="9"/>
      <c r="G25" s="11"/>
      <c r="I25" s="9"/>
      <c r="J25" s="18"/>
      <c r="K25" s="11"/>
    </row>
    <row r="26" spans="1:11">
      <c r="A26" s="5"/>
      <c r="B26" s="14"/>
      <c r="C26" s="8"/>
      <c r="E26" s="9"/>
      <c r="F26" s="9"/>
      <c r="G26" s="11"/>
      <c r="I26" s="9"/>
      <c r="J26" s="18"/>
      <c r="K26" s="11"/>
    </row>
    <row r="27" spans="1:11">
      <c r="A27" s="12"/>
      <c r="B27" s="15"/>
      <c r="C27" s="13"/>
    </row>
    <row r="28" spans="1:11">
      <c r="A28" s="12"/>
      <c r="B28" s="15"/>
      <c r="C28" s="12"/>
    </row>
    <row r="29" spans="1:11">
      <c r="A29" s="17" t="s">
        <v>180</v>
      </c>
      <c r="B29" s="20">
        <f>B2+B5+(F2*5)+(F4*8)+(B6*5)</f>
        <v>350.95</v>
      </c>
      <c r="C29" s="12"/>
    </row>
    <row r="30" spans="1:11">
      <c r="A30" s="12"/>
      <c r="B30" s="15"/>
      <c r="C30" s="12"/>
    </row>
    <row r="31" spans="1:11">
      <c r="A31" s="12"/>
      <c r="B31" s="15"/>
      <c r="C31" s="12"/>
    </row>
    <row r="34" spans="1:2" ht="15.75">
      <c r="A34" s="31" t="s">
        <v>181</v>
      </c>
      <c r="B34" s="32" t="s">
        <v>182</v>
      </c>
    </row>
    <row r="42" spans="1:2">
      <c r="A42" s="5" t="s">
        <v>183</v>
      </c>
      <c r="B42" s="14" t="s">
        <v>184</v>
      </c>
    </row>
    <row r="43" spans="1:2">
      <c r="A43" s="5" t="s">
        <v>185</v>
      </c>
      <c r="B43" s="14" t="s">
        <v>186</v>
      </c>
    </row>
  </sheetData>
  <hyperlinks>
    <hyperlink ref="C3" display="https://de.aliexpress.com/item/Freeshipping-5-5w-450nm-blue-laser-module-laser-engraving-machine-parts-laser-cutting-TTL-module-5500mw/32794693234.html?spm=a2g0x.search0104.3.9.6d9e697ftfOrvq&amp;ws_ab_test=searchweb0_0,searchweb201602_4_10065_10068_319_317_1"/>
    <hyperlink ref="C2" display="https://de.aliexpress.com/item/Freeshipping-2-5W-Blue-Light-Laser-Module-diode-for-Laser-cnc-Engraving-Machine-High-power-450/32729249317.html?spm=a2g0x.10010108.1000013.2.5d0d4aedbVcNBR&amp;pvid=3a07b5d5-e884-4ea5-800d-3b9fc33a14ff&amp;gps-id=pcDetailBottomMoreT"/>
    <hyperlink ref="C7" display="https://de.aliexpress.com/item/Stepper-motor-driver-cintroller-TB6600-HY-DIV268N-for-42-57-86-stepper-motor-Nema17-Nema23-Two/32818199593.html?spm=a2g0x.search0104.3.1.71895f0aDydNlJ&amp;ws_ab_test=searchweb0_0,searchweb201602_4_10065_10068_319_317_10696_1008"/>
    <hyperlink ref="C9" r:id="rId1"/>
    <hyperlink ref="C8" r:id="rId2"/>
  </hyperlinks>
  <pageMargins left="0.7" right="0.7" top="0.75" bottom="0.75" header="0.3" footer="0.3"/>
  <pageSetup paperSize="9" orientation="portrait" horizontalDpi="0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DIY VULCAN </vt:lpstr>
      <vt:lpstr>Osetra</vt:lpstr>
      <vt:lpstr>Orseta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Justin Leng</dc:creator>
  <cp:keywords/>
  <dc:description/>
  <cp:lastModifiedBy>Justin leng</cp:lastModifiedBy>
  <cp:revision/>
  <dcterms:created xsi:type="dcterms:W3CDTF">2018-11-11T05:59:36Z</dcterms:created>
  <dcterms:modified xsi:type="dcterms:W3CDTF">2019-05-17T14:05:00Z</dcterms:modified>
  <cp:category/>
  <cp:contentStatus/>
</cp:coreProperties>
</file>